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defaultThemeVersion="124226"/>
  <mc:AlternateContent xmlns:mc="http://schemas.openxmlformats.org/markup-compatibility/2006">
    <mc:Choice Requires="x15">
      <x15ac:absPath xmlns:x15ac="http://schemas.microsoft.com/office/spreadsheetml/2010/11/ac" url="C:\Users\sakashita-masahiko\Desktop\"/>
    </mc:Choice>
  </mc:AlternateContent>
  <xr:revisionPtr revIDLastSave="0" documentId="8_{16859F39-FB1E-4BE4-82A7-726EF0B14569}" xr6:coauthVersionLast="36" xr6:coauthVersionMax="36" xr10:uidLastSave="{00000000-0000-0000-0000-000000000000}"/>
  <bookViews>
    <workbookView xWindow="0" yWindow="0" windowWidth="20490" windowHeight="6975" firstSheet="1" activeTab="2"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00000000-0006-0000-0000-00000100000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00000000-0006-0000-0000-000002000000}">
      <text>
        <r>
          <rPr>
            <sz val="9"/>
            <color indexed="81"/>
            <rFont val="MS P ゴシック"/>
            <family val="3"/>
            <charset val="128"/>
          </rPr>
          <t>社会保険労務士事務所等の担当者の
氏名・連絡先を記入しても構いません。</t>
        </r>
      </text>
    </comment>
    <comment ref="M51" authorId="0" shapeId="0" xr:uid="{00000000-0006-0000-0000-00000300000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00000000-0006-0000-0000-00000400000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00000000-0006-0000-0100-000001000000}">
      <text>
        <r>
          <rPr>
            <sz val="9"/>
            <color indexed="81"/>
            <rFont val="MS P ゴシック"/>
            <family val="3"/>
            <charset val="128"/>
          </rPr>
          <t>最初に必ず記入してください。</t>
        </r>
      </text>
    </comment>
    <comment ref="G7" authorId="1" shapeId="0" xr:uid="{00000000-0006-0000-0100-000002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00000000-0006-0000-0100-00000300000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00000000-0006-0000-0100-000004000000}">
      <text>
        <r>
          <rPr>
            <sz val="9"/>
            <color indexed="81"/>
            <rFont val="MS P ゴシック"/>
            <family val="3"/>
            <charset val="128"/>
          </rPr>
          <t>空欄の場合、先に別紙様式3－2を記入してください。</t>
        </r>
      </text>
    </comment>
    <comment ref="P36" authorId="0" shapeId="0" xr:uid="{00000000-0006-0000-0100-00000500000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00000000-0006-0000-0100-000006000000}">
      <text>
        <r>
          <rPr>
            <sz val="9"/>
            <color indexed="81"/>
            <rFont val="MS P ゴシック"/>
            <family val="3"/>
            <charset val="128"/>
          </rPr>
          <t>空欄の場合、先に本シート３（１）「介護職員等特定処遇改善加算の要件について」を記入してください。</t>
        </r>
      </text>
    </comment>
    <comment ref="AD36" authorId="0" shapeId="0" xr:uid="{00000000-0006-0000-0100-00000700000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00000000-0006-0000-0100-00000800000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00000000-0006-0000-0100-000009000000}">
      <text>
        <r>
          <rPr>
            <sz val="9"/>
            <color indexed="81"/>
            <rFont val="MS P ゴシック"/>
            <family val="3"/>
            <charset val="128"/>
          </rPr>
          <t>原則として、本年度の常勤換算職員数（12月分）を12で割るなどの適切な方法で算出してください。</t>
        </r>
      </text>
    </comment>
    <comment ref="AJ76" authorId="0" shapeId="0" xr:uid="{00000000-0006-0000-0100-00000A00000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00000000-0006-0000-0100-00000B000000}">
      <text>
        <r>
          <rPr>
            <sz val="9"/>
            <color indexed="81"/>
            <rFont val="MS P ゴシック"/>
            <family val="3"/>
            <charset val="128"/>
          </rPr>
          <t>⑪に理由が記入されていれば、「〇」が表示されます。</t>
        </r>
      </text>
    </comment>
    <comment ref="AL79" authorId="0" shapeId="0" xr:uid="{00000000-0006-0000-0100-00000C000000}">
      <text>
        <r>
          <rPr>
            <sz val="9"/>
            <color indexed="81"/>
            <rFont val="MS P ゴシック"/>
            <family val="3"/>
            <charset val="128"/>
          </rPr>
          <t>⑥に（C）の平均賃金額が（B）の平均賃金額を上回らないことが記入されていれば、
「〇」が表示されます。</t>
        </r>
      </text>
    </comment>
    <comment ref="AJ80" authorId="0" shapeId="0" xr:uid="{00000000-0006-0000-0100-00000D00000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00000000-0006-0000-0100-00000E000000}">
      <text>
        <r>
          <rPr>
            <sz val="9"/>
            <color indexed="81"/>
            <rFont val="MS P ゴシック"/>
            <family val="3"/>
            <charset val="128"/>
          </rPr>
          <t>（C）「その他の職種」の職員でも、
特定加算を配分しなかった職員の賃金額は記入する必要がありません。</t>
        </r>
      </text>
    </comment>
    <comment ref="M90" authorId="0" shapeId="0" xr:uid="{00000000-0006-0000-0100-00000F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00000000-0006-0000-0100-00001000000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200-000001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200-000002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0000000-0006-0000-0200-000003000000}">
      <text>
        <r>
          <rPr>
            <sz val="9"/>
            <color indexed="81"/>
            <rFont val="MS P ゴシック"/>
            <family val="3"/>
            <charset val="128"/>
          </rPr>
          <t>ドロップダウンリストで選択してください。</t>
        </r>
      </text>
    </comment>
    <comment ref="S19" authorId="2" shapeId="0" xr:uid="{00000000-0006-0000-0200-000004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<sst xmlns="http://schemas.openxmlformats.org/spreadsheetml/2006/main" count="426" uniqueCount="323">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</sst>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2" xfId="2" xr:uid="{00000000-0005-0000-0000-00001B000000}"/>
    <cellStyle name="ハイパーリンク" xfId="4" builtinId="8"/>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桁区切り" xfId="5" builtinId="6"/>
    <cellStyle name="桁区切り 2" xfId="1"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3" xr:uid="{00000000-0005-0000-0000-00002D000000}"/>
    <cellStyle name="標準 2 2" xfId="51" xr:uid="{00000000-0005-0000-0000-00002E000000}"/>
    <cellStyle name="標準 2 3" xfId="46" xr:uid="{00000000-0005-0000-0000-00002F000000}"/>
    <cellStyle name="標準 3" xfId="48" xr:uid="{00000000-0005-0000-0000-000030000000}"/>
    <cellStyle name="標準 3 2" xfId="49" xr:uid="{00000000-0005-0000-0000-000031000000}"/>
    <cellStyle name="標準 3 2 2" xfId="53" xr:uid="{00000000-0005-0000-0000-000032000000}"/>
    <cellStyle name="標準 3 3" xfId="50" xr:uid="{00000000-0005-0000-0000-000033000000}"/>
    <cellStyle name="標準 3 3 2" xfId="54" xr:uid="{00000000-0005-0000-0000-000034000000}"/>
    <cellStyle name="標準 3 4" xfId="52" xr:uid="{00000000-0005-0000-0000-000035000000}"/>
    <cellStyle name="良い 2" xfId="47" xr:uid="{00000000-0005-0000-0000-000036000000}"/>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1"/>
  <sheetViews>
    <sheetView showGridLines="0" view="pageBreakPreview" topLeftCell="A10" zoomScale="60" zoomScaleNormal="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00000000-0002-0000-0000-000000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86"/>
  <sheetViews>
    <sheetView view="pageBreakPreview" topLeftCell="A34"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6" t="s">
        <v>33</v>
      </c>
      <c r="Z1" s="626"/>
      <c r="AA1" s="626"/>
      <c r="AB1" s="626"/>
      <c r="AC1" s="626" t="str">
        <f>IF(基本情報入力シート!C32="","",基本情報入力シート!C32)</f>
        <v>○○市</v>
      </c>
      <c r="AD1" s="626"/>
      <c r="AE1" s="626"/>
      <c r="AF1" s="626"/>
      <c r="AG1" s="626"/>
      <c r="AH1" s="626"/>
      <c r="AI1" s="626"/>
      <c r="AJ1" s="626"/>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8" t="s">
        <v>117</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row>
    <row r="4" spans="1:45" ht="16.5" customHeight="1">
      <c r="A4" s="67"/>
      <c r="B4" s="69"/>
      <c r="C4" s="69"/>
      <c r="D4" s="69"/>
      <c r="E4" s="69"/>
      <c r="F4" s="69"/>
      <c r="G4" s="69"/>
      <c r="H4" s="69"/>
      <c r="I4" s="69"/>
      <c r="J4" s="69"/>
      <c r="K4" s="69"/>
      <c r="L4" s="69"/>
      <c r="M4" s="69"/>
      <c r="N4" s="69"/>
      <c r="O4" s="69"/>
      <c r="P4" s="69"/>
      <c r="Q4" s="69"/>
      <c r="R4" s="69"/>
      <c r="S4" s="69"/>
      <c r="T4" s="69"/>
      <c r="U4" s="70" t="s">
        <v>118</v>
      </c>
      <c r="V4" s="657">
        <v>5</v>
      </c>
      <c r="W4" s="657"/>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9" t="s">
        <v>40</v>
      </c>
      <c r="B7" s="650"/>
      <c r="C7" s="650"/>
      <c r="D7" s="650"/>
      <c r="E7" s="650"/>
      <c r="F7" s="650"/>
      <c r="G7" s="645" t="str">
        <f>IF(基本情報入力シート!M36="","",基本情報入力シート!M36)</f>
        <v>○○ケアサービス</v>
      </c>
      <c r="H7" s="646"/>
      <c r="I7" s="646"/>
      <c r="J7" s="64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647"/>
    </row>
    <row r="8" spans="1:45" s="79" customFormat="1" ht="22.5" customHeight="1">
      <c r="A8" s="636" t="s">
        <v>39</v>
      </c>
      <c r="B8" s="637"/>
      <c r="C8" s="637"/>
      <c r="D8" s="637"/>
      <c r="E8" s="637"/>
      <c r="F8" s="637"/>
      <c r="G8" s="651" t="str">
        <f>IF(基本情報入力シート!M37="","",基本情報入力シート!M37)</f>
        <v>○○ケアサービス</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3"/>
    </row>
    <row r="9" spans="1:45" s="79" customFormat="1" ht="12.75" customHeight="1">
      <c r="A9" s="630" t="s">
        <v>35</v>
      </c>
      <c r="B9" s="631"/>
      <c r="C9" s="631"/>
      <c r="D9" s="631"/>
      <c r="E9" s="631"/>
      <c r="F9" s="631"/>
      <c r="G9" s="80" t="s">
        <v>1</v>
      </c>
      <c r="H9" s="638" t="str">
        <f>IF(基本情報入力シート!AC38="－","",基本情報入力シート!AC38)</f>
        <v>100－1234</v>
      </c>
      <c r="I9" s="638"/>
      <c r="J9" s="638"/>
      <c r="K9" s="638"/>
      <c r="L9" s="638"/>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2"/>
      <c r="B10" s="633"/>
      <c r="C10" s="633"/>
      <c r="D10" s="633"/>
      <c r="E10" s="633"/>
      <c r="F10" s="633"/>
      <c r="G10" s="654" t="str">
        <f>IF(基本情報入力シート!M39="","",基本情報入力シート!M39)</f>
        <v>千代田区霞が関 1－2－2</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6"/>
    </row>
    <row r="11" spans="1:45" s="79" customFormat="1" ht="12" customHeight="1">
      <c r="A11" s="634"/>
      <c r="B11" s="635"/>
      <c r="C11" s="635"/>
      <c r="D11" s="635"/>
      <c r="E11" s="635"/>
      <c r="F11" s="635"/>
      <c r="G11" s="627" t="str">
        <f>IF(基本情報入力シート!M40="","",基本情報入力シート!M40)</f>
        <v>○○ビル 18F</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9"/>
    </row>
    <row r="12" spans="1:45" s="79" customFormat="1" ht="15" customHeight="1">
      <c r="A12" s="643" t="s">
        <v>0</v>
      </c>
      <c r="B12" s="644"/>
      <c r="C12" s="644"/>
      <c r="D12" s="644"/>
      <c r="E12" s="644"/>
      <c r="F12" s="644"/>
      <c r="G12" s="645" t="str">
        <f>IF(基本情報入力シート!M43="","",基本情報入力シート!M43)</f>
        <v>コウロウ タロウ</v>
      </c>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7"/>
      <c r="AS12" s="84"/>
    </row>
    <row r="13" spans="1:45" s="79" customFormat="1" ht="22.5" customHeight="1">
      <c r="A13" s="632" t="s">
        <v>36</v>
      </c>
      <c r="B13" s="633"/>
      <c r="C13" s="633"/>
      <c r="D13" s="633"/>
      <c r="E13" s="633"/>
      <c r="F13" s="633"/>
      <c r="G13" s="627" t="str">
        <f>IF(基本情報入力シート!M44="","",基本情報入力シート!M44)</f>
        <v>厚労 太郎</v>
      </c>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9"/>
      <c r="AS13" s="84"/>
    </row>
    <row r="14" spans="1:45" s="79" customFormat="1" ht="17.25" customHeight="1">
      <c r="A14" s="658" t="s">
        <v>37</v>
      </c>
      <c r="B14" s="658"/>
      <c r="C14" s="658"/>
      <c r="D14" s="658"/>
      <c r="E14" s="658"/>
      <c r="F14" s="658"/>
      <c r="G14" s="642" t="s">
        <v>23</v>
      </c>
      <c r="H14" s="642"/>
      <c r="I14" s="642"/>
      <c r="J14" s="636"/>
      <c r="K14" s="659" t="str">
        <f>IF(基本情報入力シート!M45="","",基本情報入力シート!M45)</f>
        <v>03-3571-XXXX</v>
      </c>
      <c r="L14" s="659"/>
      <c r="M14" s="659"/>
      <c r="N14" s="659"/>
      <c r="O14" s="659"/>
      <c r="P14" s="659"/>
      <c r="Q14" s="659"/>
      <c r="R14" s="659"/>
      <c r="S14" s="659"/>
      <c r="T14" s="659"/>
      <c r="U14" s="658" t="s">
        <v>38</v>
      </c>
      <c r="V14" s="658"/>
      <c r="W14" s="658"/>
      <c r="X14" s="658"/>
      <c r="Y14" s="659" t="str">
        <f>IF(基本情報入力シート!M46="","",基本情報入力シート!M46)</f>
        <v>aaa@aaa.aa.jp</v>
      </c>
      <c r="Z14" s="659"/>
      <c r="AA14" s="659"/>
      <c r="AB14" s="659"/>
      <c r="AC14" s="659"/>
      <c r="AD14" s="659"/>
      <c r="AE14" s="659"/>
      <c r="AF14" s="659"/>
      <c r="AG14" s="659"/>
      <c r="AH14" s="659"/>
      <c r="AI14" s="659"/>
      <c r="AJ14" s="659"/>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1" t="s">
        <v>268</v>
      </c>
      <c r="D18" s="592"/>
      <c r="E18" s="592"/>
      <c r="F18" s="592"/>
      <c r="G18" s="592"/>
      <c r="H18" s="592"/>
      <c r="I18" s="592"/>
      <c r="J18" s="592"/>
      <c r="K18" s="592"/>
      <c r="L18" s="593"/>
      <c r="M18" s="53" t="s">
        <v>165</v>
      </c>
      <c r="N18" s="594" t="s">
        <v>269</v>
      </c>
      <c r="O18" s="595"/>
      <c r="P18" s="595"/>
      <c r="Q18" s="595"/>
      <c r="R18" s="595"/>
      <c r="S18" s="595"/>
      <c r="T18" s="595"/>
      <c r="U18" s="595"/>
      <c r="V18" s="595"/>
      <c r="W18" s="596"/>
      <c r="X18" s="54" t="s">
        <v>165</v>
      </c>
      <c r="Y18" s="597" t="s">
        <v>270</v>
      </c>
      <c r="Z18" s="598"/>
      <c r="AA18" s="598"/>
      <c r="AB18" s="598"/>
      <c r="AC18" s="598"/>
      <c r="AD18" s="598"/>
      <c r="AE18" s="598"/>
      <c r="AF18" s="598"/>
      <c r="AG18" s="598"/>
      <c r="AH18" s="598"/>
      <c r="AI18" s="599"/>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7" t="s">
        <v>257</v>
      </c>
      <c r="AM23" s="547"/>
      <c r="AN23" s="547"/>
      <c r="AO23" s="547"/>
      <c r="AP23" s="547"/>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7" t="s">
        <v>256</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0" t="s">
        <v>179</v>
      </c>
      <c r="B29" s="601"/>
      <c r="C29" s="601"/>
      <c r="D29" s="601"/>
      <c r="E29" s="601"/>
      <c r="F29" s="601"/>
      <c r="G29" s="601"/>
      <c r="H29" s="601"/>
      <c r="I29" s="601"/>
      <c r="J29" s="601"/>
      <c r="K29" s="601"/>
      <c r="L29" s="601"/>
      <c r="M29" s="601"/>
      <c r="N29" s="601"/>
      <c r="O29" s="601"/>
      <c r="P29" s="601"/>
      <c r="Q29" s="601"/>
      <c r="R29" s="601"/>
      <c r="S29" s="601"/>
      <c r="T29" s="601"/>
      <c r="U29" s="601"/>
      <c r="V29" s="602"/>
      <c r="AG29" s="84"/>
    </row>
    <row r="30" spans="1:73" ht="18" customHeight="1">
      <c r="A30" s="119" t="s">
        <v>25</v>
      </c>
      <c r="B30" s="508" t="s">
        <v>114</v>
      </c>
      <c r="C30" s="508"/>
      <c r="D30" s="607">
        <f>IF(V4=0,"",V4)</f>
        <v>5</v>
      </c>
      <c r="E30" s="607"/>
      <c r="F30" s="120" t="s">
        <v>115</v>
      </c>
      <c r="G30" s="121"/>
      <c r="H30" s="121"/>
      <c r="I30" s="121"/>
      <c r="J30" s="121"/>
      <c r="K30" s="121"/>
      <c r="L30" s="121"/>
      <c r="M30" s="121"/>
      <c r="N30" s="121"/>
      <c r="O30" s="122"/>
      <c r="P30" s="639">
        <f>P35+W35+AD35</f>
        <v>54805879</v>
      </c>
      <c r="Q30" s="640"/>
      <c r="R30" s="640"/>
      <c r="S30" s="640"/>
      <c r="T30" s="640"/>
      <c r="U30" s="641"/>
      <c r="V30" s="123" t="s">
        <v>4</v>
      </c>
    </row>
    <row r="31" spans="1:73" ht="30.75" customHeight="1">
      <c r="A31" s="119" t="s">
        <v>26</v>
      </c>
      <c r="B31" s="579" t="s">
        <v>271</v>
      </c>
      <c r="C31" s="580"/>
      <c r="D31" s="580"/>
      <c r="E31" s="580"/>
      <c r="F31" s="580"/>
      <c r="G31" s="580"/>
      <c r="H31" s="580"/>
      <c r="I31" s="580"/>
      <c r="J31" s="580"/>
      <c r="K31" s="580"/>
      <c r="L31" s="580"/>
      <c r="M31" s="580"/>
      <c r="N31" s="580"/>
      <c r="O31" s="603"/>
      <c r="P31" s="604">
        <f>P36+W36+AD36</f>
        <v>56379277</v>
      </c>
      <c r="Q31" s="605"/>
      <c r="R31" s="605"/>
      <c r="S31" s="605"/>
      <c r="T31" s="605"/>
      <c r="U31" s="606"/>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50"/>
      <c r="B34" s="551"/>
      <c r="C34" s="551"/>
      <c r="D34" s="551"/>
      <c r="E34" s="551"/>
      <c r="F34" s="551"/>
      <c r="G34" s="551"/>
      <c r="H34" s="551"/>
      <c r="I34" s="551"/>
      <c r="J34" s="551"/>
      <c r="K34" s="551"/>
      <c r="L34" s="551"/>
      <c r="M34" s="551"/>
      <c r="N34" s="551"/>
      <c r="O34" s="552"/>
      <c r="P34" s="553" t="s">
        <v>111</v>
      </c>
      <c r="Q34" s="554"/>
      <c r="R34" s="554"/>
      <c r="S34" s="554"/>
      <c r="T34" s="554"/>
      <c r="U34" s="555"/>
      <c r="V34" s="128" t="str">
        <f>IF(P35="","",IF(P36="","",IF(P36&gt;=P35,"○","☓")))</f>
        <v>○</v>
      </c>
      <c r="W34" s="611" t="s">
        <v>112</v>
      </c>
      <c r="X34" s="554"/>
      <c r="Y34" s="554"/>
      <c r="Z34" s="554"/>
      <c r="AA34" s="554"/>
      <c r="AB34" s="555"/>
      <c r="AC34" s="128" t="str">
        <f>IF(W35="","",IF(W36="","",IF(W36&gt;=W35,"○","☓")))</f>
        <v>○</v>
      </c>
      <c r="AD34" s="611" t="s">
        <v>113</v>
      </c>
      <c r="AE34" s="554"/>
      <c r="AF34" s="554"/>
      <c r="AG34" s="554"/>
      <c r="AH34" s="554"/>
      <c r="AI34" s="555"/>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8" t="s">
        <v>114</v>
      </c>
      <c r="C35" s="508"/>
      <c r="D35" s="607">
        <f>IF(V4=0,"",V4)</f>
        <v>5</v>
      </c>
      <c r="E35" s="607"/>
      <c r="F35" s="589" t="s">
        <v>184</v>
      </c>
      <c r="G35" s="589"/>
      <c r="H35" s="589"/>
      <c r="I35" s="589"/>
      <c r="J35" s="589"/>
      <c r="K35" s="589"/>
      <c r="L35" s="589"/>
      <c r="M35" s="589"/>
      <c r="N35" s="589"/>
      <c r="O35" s="590"/>
      <c r="P35" s="548">
        <f>IF('別紙様式3-2'!P7="","",'別紙様式3-2'!P7)</f>
        <v>38081062</v>
      </c>
      <c r="Q35" s="549"/>
      <c r="R35" s="549"/>
      <c r="S35" s="549"/>
      <c r="T35" s="549"/>
      <c r="U35" s="549"/>
      <c r="V35" s="129" t="s">
        <v>4</v>
      </c>
      <c r="W35" s="548">
        <f>IF('別紙様式3-2'!P8="","",'別紙様式3-2'!P8)</f>
        <v>9713054</v>
      </c>
      <c r="X35" s="549"/>
      <c r="Y35" s="549"/>
      <c r="Z35" s="549"/>
      <c r="AA35" s="549"/>
      <c r="AB35" s="549"/>
      <c r="AC35" s="129" t="s">
        <v>4</v>
      </c>
      <c r="AD35" s="548">
        <f>IF('別紙様式3-2'!P9="","",'別紙様式3-2'!P9)</f>
        <v>7011763</v>
      </c>
      <c r="AE35" s="549"/>
      <c r="AF35" s="549"/>
      <c r="AG35" s="549"/>
      <c r="AH35" s="549"/>
      <c r="AI35" s="549"/>
      <c r="AJ35" s="130" t="s">
        <v>4</v>
      </c>
    </row>
    <row r="36" spans="1:48" ht="30" customHeight="1" thickBot="1">
      <c r="A36" s="119" t="s">
        <v>26</v>
      </c>
      <c r="B36" s="579" t="s">
        <v>272</v>
      </c>
      <c r="C36" s="580"/>
      <c r="D36" s="580"/>
      <c r="E36" s="580"/>
      <c r="F36" s="580"/>
      <c r="G36" s="580"/>
      <c r="H36" s="580"/>
      <c r="I36" s="580"/>
      <c r="J36" s="580"/>
      <c r="K36" s="580"/>
      <c r="L36" s="580"/>
      <c r="M36" s="580"/>
      <c r="N36" s="580"/>
      <c r="O36" s="580"/>
      <c r="P36" s="699">
        <v>38883524</v>
      </c>
      <c r="Q36" s="700"/>
      <c r="R36" s="700"/>
      <c r="S36" s="700"/>
      <c r="T36" s="700"/>
      <c r="U36" s="701"/>
      <c r="V36" s="131" t="s">
        <v>4</v>
      </c>
      <c r="W36" s="604">
        <f>IFERROR(S76+Y76+AE76,"")</f>
        <v>10088663</v>
      </c>
      <c r="X36" s="605"/>
      <c r="Y36" s="605"/>
      <c r="Z36" s="605"/>
      <c r="AA36" s="605"/>
      <c r="AB36" s="606"/>
      <c r="AC36" s="132" t="s">
        <v>4</v>
      </c>
      <c r="AD36" s="604">
        <f>IFERROR(S94+S96,"")</f>
        <v>7407090</v>
      </c>
      <c r="AE36" s="605"/>
      <c r="AF36" s="605"/>
      <c r="AG36" s="605"/>
      <c r="AH36" s="605"/>
      <c r="AI36" s="606"/>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7" t="s">
        <v>114</v>
      </c>
      <c r="C39" s="507"/>
      <c r="D39" s="584">
        <f>IF(V4=0,"",V4)</f>
        <v>5</v>
      </c>
      <c r="E39" s="584"/>
      <c r="F39" s="577" t="s">
        <v>135</v>
      </c>
      <c r="G39" s="577"/>
      <c r="H39" s="577"/>
      <c r="I39" s="577"/>
      <c r="J39" s="577"/>
      <c r="K39" s="577"/>
      <c r="L39" s="577"/>
      <c r="M39" s="577"/>
      <c r="N39" s="577"/>
      <c r="O39" s="578"/>
      <c r="P39" s="608">
        <f>P40-P41</f>
        <v>267633483</v>
      </c>
      <c r="Q39" s="609"/>
      <c r="R39" s="609"/>
      <c r="S39" s="609"/>
      <c r="T39" s="609"/>
      <c r="U39" s="610"/>
      <c r="V39" s="123" t="s">
        <v>4</v>
      </c>
      <c r="W39" s="141" t="s">
        <v>177</v>
      </c>
      <c r="X39" s="623" t="str">
        <f>IF(P42="","",IF(P39="","",IF(P39&gt;=P42,"○","☓")))</f>
        <v>○</v>
      </c>
      <c r="Y39" s="702" t="s">
        <v>166</v>
      </c>
      <c r="Z39" s="136"/>
      <c r="AA39" s="136"/>
      <c r="AB39" s="136"/>
      <c r="AC39" s="138"/>
      <c r="AD39" s="136"/>
      <c r="AE39" s="136"/>
      <c r="AF39" s="136"/>
      <c r="AG39" s="136"/>
      <c r="AH39" s="136"/>
      <c r="AI39" s="136"/>
      <c r="AJ39" s="139"/>
      <c r="AL39" s="512" t="s">
        <v>285</v>
      </c>
      <c r="AM39" s="513"/>
      <c r="AN39" s="513"/>
      <c r="AO39" s="513"/>
      <c r="AP39" s="513"/>
      <c r="AQ39" s="513"/>
      <c r="AR39" s="513"/>
      <c r="AS39" s="513"/>
      <c r="AT39" s="513"/>
      <c r="AU39" s="513"/>
      <c r="AV39" s="514"/>
    </row>
    <row r="40" spans="1:48" ht="18.75" customHeight="1" thickBot="1">
      <c r="A40" s="556"/>
      <c r="B40" s="614" t="s">
        <v>185</v>
      </c>
      <c r="C40" s="614"/>
      <c r="D40" s="614"/>
      <c r="E40" s="614"/>
      <c r="F40" s="614"/>
      <c r="G40" s="614"/>
      <c r="H40" s="614"/>
      <c r="I40" s="614"/>
      <c r="J40" s="614"/>
      <c r="K40" s="614"/>
      <c r="L40" s="614"/>
      <c r="M40" s="614"/>
      <c r="N40" s="614"/>
      <c r="O40" s="615"/>
      <c r="P40" s="618">
        <v>324012760</v>
      </c>
      <c r="Q40" s="619"/>
      <c r="R40" s="619"/>
      <c r="S40" s="619"/>
      <c r="T40" s="619"/>
      <c r="U40" s="620"/>
      <c r="V40" s="123" t="s">
        <v>4</v>
      </c>
      <c r="W40" s="141"/>
      <c r="X40" s="624"/>
      <c r="Y40" s="702"/>
      <c r="Z40" s="136"/>
      <c r="AA40" s="136"/>
      <c r="AB40" s="136"/>
      <c r="AC40" s="138"/>
      <c r="AD40" s="136"/>
      <c r="AE40" s="136"/>
      <c r="AF40" s="136"/>
      <c r="AG40" s="136"/>
      <c r="AH40" s="136"/>
      <c r="AI40" s="136"/>
      <c r="AJ40" s="139"/>
      <c r="AL40" s="558"/>
      <c r="AM40" s="559"/>
      <c r="AN40" s="559"/>
      <c r="AO40" s="559"/>
      <c r="AP40" s="559"/>
      <c r="AQ40" s="559"/>
      <c r="AR40" s="559"/>
      <c r="AS40" s="559"/>
      <c r="AT40" s="559"/>
      <c r="AU40" s="559"/>
      <c r="AV40" s="560"/>
    </row>
    <row r="41" spans="1:48" ht="18.75" customHeight="1" thickBot="1">
      <c r="A41" s="557"/>
      <c r="B41" s="616" t="s">
        <v>186</v>
      </c>
      <c r="C41" s="616"/>
      <c r="D41" s="616"/>
      <c r="E41" s="616"/>
      <c r="F41" s="616"/>
      <c r="G41" s="616"/>
      <c r="H41" s="616"/>
      <c r="I41" s="616"/>
      <c r="J41" s="616"/>
      <c r="K41" s="616"/>
      <c r="L41" s="616"/>
      <c r="M41" s="616"/>
      <c r="N41" s="616"/>
      <c r="O41" s="617"/>
      <c r="P41" s="621">
        <f>P31</f>
        <v>56379277</v>
      </c>
      <c r="Q41" s="622"/>
      <c r="R41" s="622"/>
      <c r="S41" s="622"/>
      <c r="T41" s="622"/>
      <c r="U41" s="622"/>
      <c r="V41" s="142" t="s">
        <v>4</v>
      </c>
      <c r="W41" s="141"/>
      <c r="X41" s="624"/>
      <c r="Y41" s="702"/>
      <c r="Z41" s="136"/>
      <c r="AA41" s="136"/>
      <c r="AB41" s="136"/>
      <c r="AC41" s="138"/>
      <c r="AD41" s="136"/>
      <c r="AE41" s="136"/>
      <c r="AF41" s="136"/>
      <c r="AG41" s="136"/>
      <c r="AH41" s="136"/>
      <c r="AI41" s="136"/>
      <c r="AJ41" s="139"/>
      <c r="AL41" s="558"/>
      <c r="AM41" s="559"/>
      <c r="AN41" s="559"/>
      <c r="AO41" s="559"/>
      <c r="AP41" s="559"/>
      <c r="AQ41" s="559"/>
      <c r="AR41" s="559"/>
      <c r="AS41" s="559"/>
      <c r="AT41" s="559"/>
      <c r="AU41" s="559"/>
      <c r="AV41" s="560"/>
    </row>
    <row r="42" spans="1:48" ht="30.75" customHeight="1" thickBot="1">
      <c r="A42" s="140" t="s">
        <v>26</v>
      </c>
      <c r="B42" s="612" t="s">
        <v>273</v>
      </c>
      <c r="C42" s="613"/>
      <c r="D42" s="613"/>
      <c r="E42" s="613"/>
      <c r="F42" s="613"/>
      <c r="G42" s="613"/>
      <c r="H42" s="613"/>
      <c r="I42" s="613"/>
      <c r="J42" s="613"/>
      <c r="K42" s="613"/>
      <c r="L42" s="613"/>
      <c r="M42" s="613"/>
      <c r="N42" s="613"/>
      <c r="O42" s="613"/>
      <c r="P42" s="608">
        <f>P43-P44-P45-P46-P47</f>
        <v>255401776</v>
      </c>
      <c r="Q42" s="609"/>
      <c r="R42" s="609"/>
      <c r="S42" s="609"/>
      <c r="T42" s="609"/>
      <c r="U42" s="610"/>
      <c r="V42" s="143" t="s">
        <v>4</v>
      </c>
      <c r="W42" s="141" t="s">
        <v>177</v>
      </c>
      <c r="X42" s="625"/>
      <c r="Y42" s="702"/>
      <c r="Z42" s="136"/>
      <c r="AA42" s="136"/>
      <c r="AB42" s="136"/>
      <c r="AC42" s="138"/>
      <c r="AD42" s="136"/>
      <c r="AE42" s="136"/>
      <c r="AF42" s="136"/>
      <c r="AG42" s="136"/>
      <c r="AH42" s="136"/>
      <c r="AI42" s="136"/>
      <c r="AJ42" s="139"/>
      <c r="AL42" s="515"/>
      <c r="AM42" s="516"/>
      <c r="AN42" s="516"/>
      <c r="AO42" s="516"/>
      <c r="AP42" s="516"/>
      <c r="AQ42" s="516"/>
      <c r="AR42" s="516"/>
      <c r="AS42" s="516"/>
      <c r="AT42" s="516"/>
      <c r="AU42" s="516"/>
      <c r="AV42" s="517"/>
    </row>
    <row r="43" spans="1:48" ht="18.75" customHeight="1" thickBot="1">
      <c r="A43" s="565"/>
      <c r="B43" s="615" t="s">
        <v>130</v>
      </c>
      <c r="C43" s="703"/>
      <c r="D43" s="703"/>
      <c r="E43" s="703"/>
      <c r="F43" s="703"/>
      <c r="G43" s="703"/>
      <c r="H43" s="703"/>
      <c r="I43" s="703"/>
      <c r="J43" s="703"/>
      <c r="K43" s="703"/>
      <c r="L43" s="703"/>
      <c r="M43" s="703"/>
      <c r="N43" s="703"/>
      <c r="O43" s="704"/>
      <c r="P43" s="571">
        <v>323895307</v>
      </c>
      <c r="Q43" s="572"/>
      <c r="R43" s="572"/>
      <c r="S43" s="572"/>
      <c r="T43" s="572"/>
      <c r="U43" s="573"/>
      <c r="V43" s="123" t="s">
        <v>4</v>
      </c>
      <c r="W43" s="136"/>
      <c r="X43" s="136"/>
      <c r="Y43" s="136"/>
      <c r="Z43" s="136"/>
      <c r="AA43" s="136"/>
      <c r="AB43" s="136"/>
      <c r="AC43" s="138"/>
      <c r="AD43" s="136"/>
      <c r="AE43" s="136"/>
      <c r="AF43" s="136"/>
      <c r="AG43" s="136"/>
      <c r="AH43" s="136"/>
      <c r="AI43" s="136"/>
      <c r="AJ43" s="139"/>
    </row>
    <row r="44" spans="1:48" ht="18.75" customHeight="1" thickBot="1">
      <c r="A44" s="566"/>
      <c r="B44" s="615" t="s">
        <v>131</v>
      </c>
      <c r="C44" s="703"/>
      <c r="D44" s="703"/>
      <c r="E44" s="703"/>
      <c r="F44" s="703"/>
      <c r="G44" s="703"/>
      <c r="H44" s="703"/>
      <c r="I44" s="703"/>
      <c r="J44" s="703"/>
      <c r="K44" s="703"/>
      <c r="L44" s="703"/>
      <c r="M44" s="703"/>
      <c r="N44" s="703"/>
      <c r="O44" s="704"/>
      <c r="P44" s="571">
        <v>36672680</v>
      </c>
      <c r="Q44" s="572"/>
      <c r="R44" s="572"/>
      <c r="S44" s="572"/>
      <c r="T44" s="572"/>
      <c r="U44" s="573"/>
      <c r="V44" s="123" t="s">
        <v>4</v>
      </c>
      <c r="W44" s="136"/>
      <c r="X44" s="136"/>
      <c r="Y44" s="136"/>
      <c r="Z44" s="136"/>
      <c r="AA44" s="136"/>
      <c r="AB44" s="136"/>
      <c r="AC44" s="138"/>
      <c r="AD44" s="136"/>
      <c r="AE44" s="136"/>
      <c r="AF44" s="136"/>
      <c r="AG44" s="136"/>
      <c r="AH44" s="136"/>
      <c r="AI44" s="136"/>
      <c r="AJ44" s="139"/>
    </row>
    <row r="45" spans="1:48" ht="18.75" customHeight="1" thickBot="1">
      <c r="A45" s="566"/>
      <c r="B45" s="615" t="s">
        <v>132</v>
      </c>
      <c r="C45" s="703"/>
      <c r="D45" s="703"/>
      <c r="E45" s="703"/>
      <c r="F45" s="703"/>
      <c r="G45" s="703"/>
      <c r="H45" s="703"/>
      <c r="I45" s="703"/>
      <c r="J45" s="703"/>
      <c r="K45" s="703"/>
      <c r="L45" s="703"/>
      <c r="M45" s="703"/>
      <c r="N45" s="703"/>
      <c r="O45" s="704"/>
      <c r="P45" s="571">
        <v>9379554</v>
      </c>
      <c r="Q45" s="572"/>
      <c r="R45" s="572"/>
      <c r="S45" s="572"/>
      <c r="T45" s="572"/>
      <c r="U45" s="573"/>
      <c r="V45" s="123" t="s">
        <v>4</v>
      </c>
      <c r="W45" s="136"/>
      <c r="X45" s="136"/>
      <c r="Y45" s="136"/>
      <c r="Z45" s="136"/>
      <c r="AA45" s="136"/>
      <c r="AB45" s="136"/>
      <c r="AC45" s="138"/>
      <c r="AD45" s="136"/>
      <c r="AE45" s="136"/>
      <c r="AF45" s="136"/>
      <c r="AG45" s="136"/>
      <c r="AH45" s="136"/>
      <c r="AI45" s="136"/>
      <c r="AJ45" s="139"/>
    </row>
    <row r="46" spans="1:48" ht="30" customHeight="1" thickBot="1">
      <c r="A46" s="566"/>
      <c r="B46" s="574" t="s">
        <v>133</v>
      </c>
      <c r="C46" s="575"/>
      <c r="D46" s="575"/>
      <c r="E46" s="575"/>
      <c r="F46" s="575"/>
      <c r="G46" s="575"/>
      <c r="H46" s="575"/>
      <c r="I46" s="575"/>
      <c r="J46" s="575"/>
      <c r="K46" s="575"/>
      <c r="L46" s="575"/>
      <c r="M46" s="575"/>
      <c r="N46" s="575"/>
      <c r="O46" s="576"/>
      <c r="P46" s="571">
        <v>7312647</v>
      </c>
      <c r="Q46" s="572"/>
      <c r="R46" s="572"/>
      <c r="S46" s="572"/>
      <c r="T46" s="572"/>
      <c r="U46" s="573"/>
      <c r="V46" s="123" t="s">
        <v>4</v>
      </c>
      <c r="W46" s="136"/>
      <c r="X46" s="136"/>
      <c r="Y46" s="136"/>
      <c r="Z46" s="136"/>
      <c r="AA46" s="136"/>
      <c r="AB46" s="136"/>
      <c r="AC46" s="138"/>
      <c r="AD46" s="136"/>
      <c r="AE46" s="136"/>
      <c r="AF46" s="136"/>
      <c r="AG46" s="136"/>
      <c r="AH46" s="136"/>
      <c r="AI46" s="136"/>
      <c r="AJ46" s="139"/>
    </row>
    <row r="47" spans="1:48" ht="30" customHeight="1" thickBot="1">
      <c r="A47" s="567"/>
      <c r="B47" s="568" t="s">
        <v>134</v>
      </c>
      <c r="C47" s="569"/>
      <c r="D47" s="569"/>
      <c r="E47" s="569"/>
      <c r="F47" s="569"/>
      <c r="G47" s="569"/>
      <c r="H47" s="569"/>
      <c r="I47" s="569"/>
      <c r="J47" s="569"/>
      <c r="K47" s="569"/>
      <c r="L47" s="569"/>
      <c r="M47" s="569"/>
      <c r="N47" s="569"/>
      <c r="O47" s="570"/>
      <c r="P47" s="571">
        <v>15128650</v>
      </c>
      <c r="Q47" s="572"/>
      <c r="R47" s="572"/>
      <c r="S47" s="572"/>
      <c r="T47" s="572"/>
      <c r="U47" s="573"/>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4" t="s">
        <v>245</v>
      </c>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4"/>
      <c r="AK50" s="564"/>
      <c r="AS50" s="84"/>
    </row>
    <row r="51" spans="1:50" s="79" customFormat="1" ht="23.25" customHeight="1">
      <c r="A51" s="146" t="s">
        <v>120</v>
      </c>
      <c r="B51" s="564" t="s">
        <v>320</v>
      </c>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64"/>
      <c r="AH51" s="564"/>
      <c r="AI51" s="564"/>
      <c r="AJ51" s="564"/>
      <c r="AK51" s="564"/>
      <c r="AS51" s="84"/>
    </row>
    <row r="52" spans="1:50" s="79" customFormat="1" ht="45.75" customHeight="1">
      <c r="A52" s="146" t="s">
        <v>121</v>
      </c>
      <c r="B52" s="564" t="s">
        <v>201</v>
      </c>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S52" s="84"/>
    </row>
    <row r="53" spans="1:50" ht="33.75" customHeight="1">
      <c r="A53" s="147" t="s">
        <v>120</v>
      </c>
      <c r="B53" s="547" t="s">
        <v>242</v>
      </c>
      <c r="C53" s="547"/>
      <c r="D53" s="547"/>
      <c r="E53" s="547"/>
      <c r="F53" s="547"/>
      <c r="G53" s="547"/>
      <c r="H53" s="547"/>
      <c r="I53" s="547"/>
      <c r="J53" s="547"/>
      <c r="K53" s="547"/>
      <c r="L53" s="547"/>
      <c r="M53" s="547"/>
      <c r="N53" s="547"/>
      <c r="O53" s="547"/>
      <c r="P53" s="547"/>
      <c r="Q53" s="547"/>
      <c r="R53" s="547"/>
      <c r="S53" s="547"/>
      <c r="T53" s="547"/>
      <c r="U53" s="547"/>
      <c r="V53" s="547"/>
      <c r="W53" s="547"/>
      <c r="X53" s="547"/>
      <c r="Y53" s="547"/>
      <c r="Z53" s="547"/>
      <c r="AA53" s="547"/>
      <c r="AB53" s="547"/>
      <c r="AC53" s="547"/>
      <c r="AD53" s="547"/>
      <c r="AE53" s="547"/>
      <c r="AF53" s="547"/>
      <c r="AG53" s="547"/>
      <c r="AH53" s="547"/>
      <c r="AI53" s="547"/>
      <c r="AJ53" s="547"/>
      <c r="AK53" s="547"/>
      <c r="AX53" s="79"/>
    </row>
    <row r="54" spans="1:50" ht="45" customHeight="1">
      <c r="A54" s="147" t="s">
        <v>120</v>
      </c>
      <c r="B54" s="547" t="s">
        <v>319</v>
      </c>
      <c r="C54" s="547"/>
      <c r="D54" s="547"/>
      <c r="E54" s="547"/>
      <c r="F54" s="547"/>
      <c r="G54" s="547"/>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c r="AK54" s="547"/>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61" t="s">
        <v>152</v>
      </c>
      <c r="B58" s="562"/>
      <c r="C58" s="562"/>
      <c r="D58" s="563"/>
      <c r="E58" s="581"/>
      <c r="F58" s="582"/>
      <c r="G58" s="582"/>
      <c r="H58" s="582"/>
      <c r="I58" s="582"/>
      <c r="J58" s="582"/>
      <c r="K58" s="582"/>
      <c r="L58" s="582"/>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3"/>
      <c r="AK58" s="79"/>
      <c r="AS58" s="94"/>
    </row>
    <row r="59" spans="1:50" ht="47.25" customHeight="1" thickBot="1">
      <c r="A59" s="561" t="s">
        <v>153</v>
      </c>
      <c r="B59" s="562"/>
      <c r="C59" s="562"/>
      <c r="D59" s="563"/>
      <c r="E59" s="586"/>
      <c r="F59" s="587"/>
      <c r="G59" s="587"/>
      <c r="H59" s="587"/>
      <c r="I59" s="587"/>
      <c r="J59" s="587"/>
      <c r="K59" s="587"/>
      <c r="L59" s="587"/>
      <c r="M59" s="587"/>
      <c r="N59" s="587"/>
      <c r="O59" s="587"/>
      <c r="P59" s="587"/>
      <c r="Q59" s="587"/>
      <c r="R59" s="587"/>
      <c r="S59" s="587"/>
      <c r="T59" s="587"/>
      <c r="U59" s="587"/>
      <c r="V59" s="587"/>
      <c r="W59" s="587"/>
      <c r="X59" s="587"/>
      <c r="Y59" s="587"/>
      <c r="Z59" s="587"/>
      <c r="AA59" s="587"/>
      <c r="AB59" s="587"/>
      <c r="AC59" s="587"/>
      <c r="AD59" s="587"/>
      <c r="AE59" s="587"/>
      <c r="AF59" s="587"/>
      <c r="AG59" s="587"/>
      <c r="AH59" s="587"/>
      <c r="AI59" s="587"/>
      <c r="AJ59" s="588"/>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5"/>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8">
        <v>17.5</v>
      </c>
      <c r="T75" s="518"/>
      <c r="U75" s="518"/>
      <c r="V75" s="518"/>
      <c r="W75" s="518"/>
      <c r="X75" s="57" t="s">
        <v>136</v>
      </c>
      <c r="Y75" s="518">
        <v>27.2</v>
      </c>
      <c r="Z75" s="518"/>
      <c r="AA75" s="518"/>
      <c r="AB75" s="518"/>
      <c r="AC75" s="518"/>
      <c r="AD75" s="57" t="s">
        <v>136</v>
      </c>
      <c r="AE75" s="518">
        <v>9</v>
      </c>
      <c r="AF75" s="518"/>
      <c r="AG75" s="518"/>
      <c r="AH75" s="518"/>
      <c r="AI75" s="518"/>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9">
        <v>3996256</v>
      </c>
      <c r="T76" s="520"/>
      <c r="U76" s="520"/>
      <c r="V76" s="520"/>
      <c r="W76" s="520"/>
      <c r="X76" s="58" t="s">
        <v>4</v>
      </c>
      <c r="Y76" s="528">
        <v>5257986</v>
      </c>
      <c r="Z76" s="528"/>
      <c r="AA76" s="528"/>
      <c r="AB76" s="528"/>
      <c r="AC76" s="528"/>
      <c r="AD76" s="58" t="s">
        <v>140</v>
      </c>
      <c r="AE76" s="520">
        <v>834421</v>
      </c>
      <c r="AF76" s="520"/>
      <c r="AG76" s="520"/>
      <c r="AH76" s="520"/>
      <c r="AI76" s="520"/>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5">
        <f>S76/(S75*12)</f>
        <v>19029.790476190476</v>
      </c>
      <c r="T77" s="536"/>
      <c r="U77" s="536"/>
      <c r="V77" s="536"/>
      <c r="W77" s="537"/>
      <c r="X77" s="191" t="s">
        <v>140</v>
      </c>
      <c r="Y77" s="536">
        <f>Y76/(Y75*12)</f>
        <v>16109.025735294119</v>
      </c>
      <c r="Z77" s="536"/>
      <c r="AA77" s="536"/>
      <c r="AB77" s="536"/>
      <c r="AC77" s="537"/>
      <c r="AD77" s="191" t="s">
        <v>140</v>
      </c>
      <c r="AE77" s="536">
        <f>AE76/(AE75*12)</f>
        <v>7726.1203703703704</v>
      </c>
      <c r="AF77" s="536"/>
      <c r="AG77" s="536"/>
      <c r="AH77" s="536"/>
      <c r="AI77" s="537"/>
      <c r="AJ77" s="192" t="s">
        <v>140</v>
      </c>
      <c r="AK77" s="482" t="s">
        <v>288</v>
      </c>
    </row>
    <row r="78" spans="1:50" s="79" customFormat="1" ht="15.75" customHeight="1" thickBot="1">
      <c r="A78" s="539" t="s">
        <v>174</v>
      </c>
      <c r="B78" s="540"/>
      <c r="C78" s="540"/>
      <c r="D78" s="540"/>
      <c r="E78" s="540"/>
      <c r="F78" s="540"/>
      <c r="G78" s="540"/>
      <c r="H78" s="540"/>
      <c r="I78" s="540"/>
      <c r="J78" s="540"/>
      <c r="K78" s="540"/>
      <c r="L78" s="540"/>
      <c r="M78" s="540"/>
      <c r="N78" s="540"/>
      <c r="O78" s="540"/>
      <c r="P78" s="540"/>
      <c r="Q78" s="540"/>
      <c r="R78" s="541"/>
      <c r="S78" s="545"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42"/>
      <c r="B79" s="543"/>
      <c r="C79" s="543"/>
      <c r="D79" s="543"/>
      <c r="E79" s="543"/>
      <c r="F79" s="543"/>
      <c r="G79" s="543"/>
      <c r="H79" s="543"/>
      <c r="I79" s="543"/>
      <c r="J79" s="543"/>
      <c r="K79" s="543"/>
      <c r="L79" s="543"/>
      <c r="M79" s="543"/>
      <c r="N79" s="543"/>
      <c r="O79" s="543"/>
      <c r="P79" s="543"/>
      <c r="Q79" s="543"/>
      <c r="R79" s="544"/>
      <c r="S79" s="546"/>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26" t="s">
        <v>276</v>
      </c>
      <c r="B80" s="527"/>
      <c r="C80" s="527"/>
      <c r="D80" s="527"/>
      <c r="E80" s="527"/>
      <c r="F80" s="527"/>
      <c r="G80" s="527"/>
      <c r="H80" s="527"/>
      <c r="I80" s="527"/>
      <c r="J80" s="527"/>
      <c r="K80" s="527"/>
      <c r="L80" s="527"/>
      <c r="M80" s="527"/>
      <c r="N80" s="527"/>
      <c r="O80" s="527"/>
      <c r="P80" s="527"/>
      <c r="Q80" s="527"/>
      <c r="R80" s="527"/>
      <c r="S80" s="467"/>
      <c r="T80" s="468"/>
      <c r="U80" s="468"/>
      <c r="V80" s="468"/>
      <c r="W80" s="469"/>
      <c r="X80" s="469"/>
      <c r="Y80" s="520"/>
      <c r="Z80" s="534"/>
      <c r="AA80" s="534"/>
      <c r="AB80" s="534"/>
      <c r="AC80" s="520"/>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21" t="s">
        <v>162</v>
      </c>
      <c r="B81" s="522"/>
      <c r="C81" s="522"/>
      <c r="D81" s="522"/>
      <c r="E81" s="522"/>
      <c r="F81" s="522"/>
      <c r="G81" s="522"/>
      <c r="H81" s="522"/>
      <c r="I81" s="522"/>
      <c r="J81" s="522"/>
      <c r="K81" s="522"/>
      <c r="L81" s="522"/>
      <c r="M81" s="522"/>
      <c r="N81" s="522"/>
      <c r="O81" s="522"/>
      <c r="P81" s="522"/>
      <c r="Q81" s="522"/>
      <c r="R81" s="522"/>
      <c r="S81" s="523"/>
      <c r="T81" s="523"/>
      <c r="U81" s="523"/>
      <c r="V81" s="523"/>
      <c r="W81" s="523"/>
      <c r="X81" s="523"/>
      <c r="Y81" s="532">
        <f>S76+Y76+AE76</f>
        <v>10088663</v>
      </c>
      <c r="Z81" s="533"/>
      <c r="AA81" s="533"/>
      <c r="AB81" s="533"/>
      <c r="AC81" s="533"/>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4" t="s">
        <v>202</v>
      </c>
      <c r="B82" s="525"/>
      <c r="C82" s="525"/>
      <c r="D82" s="525"/>
      <c r="E82" s="525"/>
      <c r="F82" s="525"/>
      <c r="G82" s="525"/>
      <c r="H82" s="525"/>
      <c r="I82" s="525"/>
      <c r="J82" s="525"/>
      <c r="K82" s="525"/>
      <c r="L82" s="525"/>
      <c r="M82" s="525"/>
      <c r="N82" s="525"/>
      <c r="O82" s="525"/>
      <c r="P82" s="525"/>
      <c r="Q82" s="525"/>
      <c r="R82" s="525"/>
      <c r="S82" s="525"/>
      <c r="T82" s="525"/>
      <c r="U82" s="525"/>
      <c r="V82" s="525"/>
      <c r="W82" s="525"/>
      <c r="X82" s="525"/>
      <c r="Y82" s="529">
        <v>4260000</v>
      </c>
      <c r="Z82" s="530"/>
      <c r="AA82" s="530"/>
      <c r="AB82" s="530"/>
      <c r="AC82" s="531"/>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9" t="str">
        <f>IF(M18="○", IF(OR(Y83&gt;=Y84, OR(A86,A87,A88,A89)=TRUE),"○","×"),"")</f>
        <v>○</v>
      </c>
      <c r="AG83" s="511" t="s">
        <v>176</v>
      </c>
      <c r="AL83" s="512" t="s">
        <v>193</v>
      </c>
      <c r="AM83" s="513"/>
      <c r="AN83" s="513"/>
      <c r="AO83" s="513"/>
      <c r="AP83" s="513"/>
      <c r="AQ83" s="513"/>
      <c r="AR83" s="513"/>
      <c r="AS83" s="513"/>
      <c r="AT83" s="513"/>
      <c r="AU83" s="513"/>
      <c r="AV83" s="514"/>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10"/>
      <c r="AG84" s="511"/>
      <c r="AL84" s="515"/>
      <c r="AM84" s="516"/>
      <c r="AN84" s="516"/>
      <c r="AO84" s="516"/>
      <c r="AP84" s="516"/>
      <c r="AQ84" s="516"/>
      <c r="AR84" s="516"/>
      <c r="AS84" s="516"/>
      <c r="AT84" s="516"/>
      <c r="AU84" s="516"/>
      <c r="AV84" s="517"/>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690">
        <f>IFERROR(S95/S94*100,0)</f>
        <v>71.05848517213056</v>
      </c>
      <c r="AA95" s="691"/>
      <c r="AB95" s="692"/>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499"/>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690">
        <f>IFERROR(S97/S96*100,0)</f>
        <v>69.627207621030237</v>
      </c>
      <c r="AA97" s="691"/>
      <c r="AB97" s="692"/>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3" t="s">
        <v>280</v>
      </c>
      <c r="C103" s="693"/>
      <c r="D103" s="693"/>
      <c r="E103" s="693"/>
      <c r="F103" s="693"/>
      <c r="G103" s="693"/>
      <c r="H103" s="693"/>
      <c r="I103" s="693"/>
      <c r="J103" s="693"/>
      <c r="K103" s="693"/>
      <c r="L103" s="693"/>
      <c r="M103" s="693"/>
      <c r="N103" s="693"/>
      <c r="O103" s="693"/>
      <c r="P103" s="693"/>
      <c r="Q103" s="693"/>
      <c r="R103" s="693"/>
      <c r="S103" s="693"/>
      <c r="T103" s="693"/>
      <c r="U103" s="693"/>
      <c r="V103" s="693"/>
      <c r="W103" s="693"/>
      <c r="X103" s="693"/>
      <c r="Y103" s="693"/>
      <c r="Z103" s="693"/>
      <c r="AA103" s="693"/>
      <c r="AB103" s="693"/>
      <c r="AC103" s="693"/>
      <c r="AD103" s="693"/>
      <c r="AE103" s="693"/>
      <c r="AF103" s="693"/>
      <c r="AG103" s="693"/>
      <c r="AH103" s="693"/>
      <c r="AI103" s="693"/>
      <c r="AJ103" s="69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4" t="s">
        <v>103</v>
      </c>
      <c r="B105" s="695"/>
      <c r="C105" s="695"/>
      <c r="D105" s="69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12" t="s">
        <v>215</v>
      </c>
      <c r="AM105" s="513"/>
      <c r="AN105" s="513"/>
      <c r="AO105" s="513"/>
      <c r="AP105" s="513"/>
      <c r="AQ105" s="513"/>
      <c r="AR105" s="513"/>
      <c r="AS105" s="513"/>
      <c r="AT105" s="513"/>
      <c r="AU105" s="513"/>
      <c r="AV105" s="514"/>
    </row>
    <row r="106" spans="1:48" s="269" customFormat="1" ht="14.25" customHeight="1">
      <c r="A106" s="665" t="s">
        <v>73</v>
      </c>
      <c r="B106" s="666"/>
      <c r="C106" s="666"/>
      <c r="D106" s="667"/>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8"/>
      <c r="AM106" s="733"/>
      <c r="AN106" s="733"/>
      <c r="AO106" s="733"/>
      <c r="AP106" s="733"/>
      <c r="AQ106" s="733"/>
      <c r="AR106" s="733"/>
      <c r="AS106" s="733"/>
      <c r="AT106" s="733"/>
      <c r="AU106" s="733"/>
      <c r="AV106" s="560"/>
    </row>
    <row r="107" spans="1:48" s="269" customFormat="1" ht="13.5" customHeight="1" thickBot="1">
      <c r="A107" s="668"/>
      <c r="B107" s="472"/>
      <c r="C107" s="472"/>
      <c r="D107" s="669"/>
      <c r="E107" s="61" t="b">
        <v>0</v>
      </c>
      <c r="F107" s="673" t="s">
        <v>75</v>
      </c>
      <c r="G107" s="673"/>
      <c r="H107" s="673"/>
      <c r="I107" s="673"/>
      <c r="J107" s="673"/>
      <c r="K107" s="673"/>
      <c r="L107" s="673"/>
      <c r="M107" s="673"/>
      <c r="N107" s="673"/>
      <c r="O107" s="673"/>
      <c r="P107" s="673"/>
      <c r="Q107" s="673"/>
      <c r="R107" s="673"/>
      <c r="S107" s="673"/>
      <c r="T107" s="673"/>
      <c r="U107" s="673"/>
      <c r="V107" s="673"/>
      <c r="W107" s="673"/>
      <c r="X107" s="673"/>
      <c r="Y107" s="673"/>
      <c r="Z107" s="673"/>
      <c r="AA107" s="673"/>
      <c r="AB107" s="673"/>
      <c r="AC107" s="673"/>
      <c r="AD107" s="673"/>
      <c r="AE107" s="673"/>
      <c r="AF107" s="673"/>
      <c r="AG107" s="673"/>
      <c r="AH107" s="673"/>
      <c r="AI107" s="673"/>
      <c r="AJ107" s="270"/>
      <c r="AK107" s="202"/>
      <c r="AL107" s="515"/>
      <c r="AM107" s="516"/>
      <c r="AN107" s="516"/>
      <c r="AO107" s="516"/>
      <c r="AP107" s="516"/>
      <c r="AQ107" s="516"/>
      <c r="AR107" s="516"/>
      <c r="AS107" s="516"/>
      <c r="AT107" s="516"/>
      <c r="AU107" s="516"/>
      <c r="AV107" s="517"/>
    </row>
    <row r="108" spans="1:48" s="269" customFormat="1" ht="13.5" customHeight="1">
      <c r="A108" s="668"/>
      <c r="B108" s="472"/>
      <c r="C108" s="472"/>
      <c r="D108" s="669"/>
      <c r="E108" s="61" t="b">
        <v>0</v>
      </c>
      <c r="F108" s="673" t="s">
        <v>76</v>
      </c>
      <c r="G108" s="673"/>
      <c r="H108" s="673"/>
      <c r="I108" s="673"/>
      <c r="J108" s="673"/>
      <c r="K108" s="673"/>
      <c r="L108" s="673"/>
      <c r="M108" s="673"/>
      <c r="N108" s="673"/>
      <c r="O108" s="673"/>
      <c r="P108" s="673"/>
      <c r="Q108" s="673"/>
      <c r="R108" s="673"/>
      <c r="S108" s="673"/>
      <c r="T108" s="673"/>
      <c r="U108" s="673"/>
      <c r="V108" s="673"/>
      <c r="W108" s="673"/>
      <c r="X108" s="673"/>
      <c r="Y108" s="673"/>
      <c r="Z108" s="673"/>
      <c r="AA108" s="673"/>
      <c r="AB108" s="673"/>
      <c r="AC108" s="673"/>
      <c r="AD108" s="673"/>
      <c r="AE108" s="673"/>
      <c r="AF108" s="673"/>
      <c r="AG108" s="673"/>
      <c r="AH108" s="673"/>
      <c r="AI108" s="673"/>
      <c r="AJ108" s="270"/>
      <c r="AK108" s="202"/>
    </row>
    <row r="109" spans="1:48" s="269" customFormat="1" ht="13.5" customHeight="1">
      <c r="A109" s="670"/>
      <c r="B109" s="671"/>
      <c r="C109" s="671"/>
      <c r="D109" s="672"/>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5" t="s">
        <v>78</v>
      </c>
      <c r="B110" s="666"/>
      <c r="C110" s="666"/>
      <c r="D110" s="667"/>
      <c r="E110" s="63" t="b">
        <v>1</v>
      </c>
      <c r="F110" s="661" t="s">
        <v>79</v>
      </c>
      <c r="G110" s="661"/>
      <c r="H110" s="661"/>
      <c r="I110" s="661"/>
      <c r="J110" s="661"/>
      <c r="K110" s="661"/>
      <c r="L110" s="661"/>
      <c r="M110" s="661"/>
      <c r="N110" s="661"/>
      <c r="O110" s="661"/>
      <c r="P110" s="661"/>
      <c r="Q110" s="661"/>
      <c r="R110" s="661"/>
      <c r="S110" s="661"/>
      <c r="T110" s="661"/>
      <c r="U110" s="661"/>
      <c r="V110" s="661"/>
      <c r="W110" s="661"/>
      <c r="X110" s="661"/>
      <c r="Y110" s="661"/>
      <c r="Z110" s="661"/>
      <c r="AA110" s="661"/>
      <c r="AB110" s="661"/>
      <c r="AC110" s="661"/>
      <c r="AD110" s="661"/>
      <c r="AE110" s="661"/>
      <c r="AF110" s="661"/>
      <c r="AG110" s="661"/>
      <c r="AH110" s="661"/>
      <c r="AI110" s="661"/>
      <c r="AJ110" s="662"/>
      <c r="AK110" s="202"/>
    </row>
    <row r="111" spans="1:48" s="79" customFormat="1" ht="13.5" customHeight="1">
      <c r="A111" s="668"/>
      <c r="B111" s="472"/>
      <c r="C111" s="472"/>
      <c r="D111" s="669"/>
      <c r="E111" s="64" t="b">
        <v>0</v>
      </c>
      <c r="F111" s="673" t="s">
        <v>80</v>
      </c>
      <c r="G111" s="673"/>
      <c r="H111" s="673"/>
      <c r="I111" s="673"/>
      <c r="J111" s="673"/>
      <c r="K111" s="673"/>
      <c r="L111" s="673"/>
      <c r="M111" s="673"/>
      <c r="N111" s="673"/>
      <c r="O111" s="673"/>
      <c r="P111" s="673"/>
      <c r="Q111" s="673"/>
      <c r="R111" s="673"/>
      <c r="S111" s="673"/>
      <c r="T111" s="673"/>
      <c r="U111" s="673"/>
      <c r="V111" s="673"/>
      <c r="W111" s="673"/>
      <c r="X111" s="673"/>
      <c r="Y111" s="673"/>
      <c r="Z111" s="673"/>
      <c r="AA111" s="673"/>
      <c r="AB111" s="673"/>
      <c r="AC111" s="673"/>
      <c r="AD111" s="673"/>
      <c r="AE111" s="673"/>
      <c r="AF111" s="673"/>
      <c r="AG111" s="673"/>
      <c r="AH111" s="673"/>
      <c r="AI111" s="673"/>
      <c r="AJ111" s="272"/>
      <c r="AK111" s="202"/>
    </row>
    <row r="112" spans="1:48" s="79" customFormat="1" ht="13.5" customHeight="1">
      <c r="A112" s="668"/>
      <c r="B112" s="472"/>
      <c r="C112" s="472"/>
      <c r="D112" s="669"/>
      <c r="E112" s="61" t="b">
        <v>1</v>
      </c>
      <c r="F112" s="673" t="s">
        <v>81</v>
      </c>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270"/>
      <c r="AK112" s="202"/>
    </row>
    <row r="113" spans="1:37" s="79" customFormat="1" ht="15.75" customHeight="1">
      <c r="A113" s="670"/>
      <c r="B113" s="671"/>
      <c r="C113" s="671"/>
      <c r="D113" s="672"/>
      <c r="E113" s="65" t="b">
        <v>0</v>
      </c>
      <c r="F113" s="663" t="s">
        <v>82</v>
      </c>
      <c r="G113" s="663"/>
      <c r="H113" s="663"/>
      <c r="I113" s="663"/>
      <c r="J113" s="663"/>
      <c r="K113" s="663"/>
      <c r="L113" s="663"/>
      <c r="M113" s="663"/>
      <c r="N113" s="663"/>
      <c r="O113" s="663"/>
      <c r="P113" s="663"/>
      <c r="Q113" s="663"/>
      <c r="R113" s="663"/>
      <c r="S113" s="663"/>
      <c r="T113" s="663"/>
      <c r="U113" s="663"/>
      <c r="V113" s="663"/>
      <c r="W113" s="663"/>
      <c r="X113" s="663"/>
      <c r="Y113" s="663"/>
      <c r="Z113" s="663"/>
      <c r="AA113" s="663"/>
      <c r="AB113" s="663"/>
      <c r="AC113" s="663"/>
      <c r="AD113" s="663"/>
      <c r="AE113" s="663"/>
      <c r="AF113" s="663"/>
      <c r="AG113" s="663"/>
      <c r="AH113" s="663"/>
      <c r="AI113" s="663"/>
      <c r="AJ113" s="664"/>
    </row>
    <row r="114" spans="1:37" s="79" customFormat="1" ht="13.5" customHeight="1">
      <c r="A114" s="665" t="s">
        <v>83</v>
      </c>
      <c r="B114" s="666"/>
      <c r="C114" s="666"/>
      <c r="D114" s="667"/>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8"/>
      <c r="B115" s="472"/>
      <c r="C115" s="472"/>
      <c r="D115" s="669"/>
      <c r="E115" s="61" t="b">
        <v>1</v>
      </c>
      <c r="F115" s="676" t="s">
        <v>85</v>
      </c>
      <c r="G115" s="676"/>
      <c r="H115" s="676"/>
      <c r="I115" s="676"/>
      <c r="J115" s="676"/>
      <c r="K115" s="676"/>
      <c r="L115" s="676"/>
      <c r="M115" s="676"/>
      <c r="N115" s="676"/>
      <c r="O115" s="676"/>
      <c r="P115" s="676"/>
      <c r="Q115" s="676"/>
      <c r="R115" s="676"/>
      <c r="S115" s="676"/>
      <c r="T115" s="676"/>
      <c r="U115" s="676"/>
      <c r="V115" s="676"/>
      <c r="W115" s="676"/>
      <c r="X115" s="676"/>
      <c r="Y115" s="676"/>
      <c r="Z115" s="676"/>
      <c r="AA115" s="676"/>
      <c r="AB115" s="676"/>
      <c r="AC115" s="676"/>
      <c r="AD115" s="676"/>
      <c r="AE115" s="676"/>
      <c r="AF115" s="676"/>
      <c r="AG115" s="676"/>
      <c r="AH115" s="676"/>
      <c r="AI115" s="676"/>
      <c r="AJ115" s="678"/>
      <c r="AK115" s="202"/>
    </row>
    <row r="116" spans="1:37" s="79" customFormat="1" ht="13.5" customHeight="1">
      <c r="A116" s="668"/>
      <c r="B116" s="472"/>
      <c r="C116" s="472"/>
      <c r="D116" s="669"/>
      <c r="E116" s="61" t="b">
        <v>1</v>
      </c>
      <c r="F116" s="673" t="s">
        <v>86</v>
      </c>
      <c r="G116" s="673"/>
      <c r="H116" s="673"/>
      <c r="I116" s="673"/>
      <c r="J116" s="673"/>
      <c r="K116" s="673"/>
      <c r="L116" s="673"/>
      <c r="M116" s="673"/>
      <c r="N116" s="673"/>
      <c r="O116" s="673"/>
      <c r="P116" s="673"/>
      <c r="Q116" s="673"/>
      <c r="R116" s="673"/>
      <c r="S116" s="673"/>
      <c r="T116" s="673"/>
      <c r="U116" s="673"/>
      <c r="V116" s="673"/>
      <c r="W116" s="673"/>
      <c r="X116" s="673"/>
      <c r="Y116" s="673"/>
      <c r="Z116" s="673"/>
      <c r="AA116" s="673"/>
      <c r="AB116" s="673"/>
      <c r="AC116" s="673"/>
      <c r="AD116" s="673"/>
      <c r="AE116" s="673"/>
      <c r="AF116" s="673"/>
      <c r="AG116" s="673"/>
      <c r="AH116" s="673"/>
      <c r="AI116" s="673"/>
      <c r="AJ116" s="270"/>
      <c r="AK116" s="202"/>
    </row>
    <row r="117" spans="1:37" s="79" customFormat="1" ht="13.5" customHeight="1">
      <c r="A117" s="670"/>
      <c r="B117" s="671"/>
      <c r="C117" s="671"/>
      <c r="D117" s="672"/>
      <c r="E117" s="65" t="b">
        <v>0</v>
      </c>
      <c r="F117" s="663" t="s">
        <v>87</v>
      </c>
      <c r="G117" s="663"/>
      <c r="H117" s="663"/>
      <c r="I117" s="663" t="b">
        <v>0</v>
      </c>
      <c r="J117" s="663"/>
      <c r="K117" s="663"/>
      <c r="L117" s="663"/>
      <c r="M117" s="663"/>
      <c r="N117" s="663"/>
      <c r="O117" s="663" t="b">
        <v>1</v>
      </c>
      <c r="P117" s="663"/>
      <c r="Q117" s="663"/>
      <c r="R117" s="663"/>
      <c r="S117" s="663"/>
      <c r="T117" s="663"/>
      <c r="U117" s="663"/>
      <c r="V117" s="663"/>
      <c r="W117" s="663"/>
      <c r="X117" s="663"/>
      <c r="Y117" s="663"/>
      <c r="Z117" s="663"/>
      <c r="AA117" s="663"/>
      <c r="AB117" s="663"/>
      <c r="AC117" s="663"/>
      <c r="AD117" s="663"/>
      <c r="AE117" s="663"/>
      <c r="AF117" s="663"/>
      <c r="AG117" s="663"/>
      <c r="AH117" s="663"/>
      <c r="AI117" s="663"/>
      <c r="AJ117" s="273"/>
      <c r="AK117" s="202"/>
    </row>
    <row r="118" spans="1:37" s="79" customFormat="1" ht="22.5" customHeight="1">
      <c r="A118" s="665" t="s">
        <v>88</v>
      </c>
      <c r="B118" s="666"/>
      <c r="C118" s="666"/>
      <c r="D118" s="667"/>
      <c r="E118" s="64" t="b">
        <v>1</v>
      </c>
      <c r="F118" s="661" t="s">
        <v>89</v>
      </c>
      <c r="G118" s="661"/>
      <c r="H118" s="661"/>
      <c r="I118" s="661"/>
      <c r="J118" s="661"/>
      <c r="K118" s="661"/>
      <c r="L118" s="661"/>
      <c r="M118" s="661"/>
      <c r="N118" s="661"/>
      <c r="O118" s="661"/>
      <c r="P118" s="661"/>
      <c r="Q118" s="661"/>
      <c r="R118" s="661"/>
      <c r="S118" s="661"/>
      <c r="T118" s="661"/>
      <c r="U118" s="661"/>
      <c r="V118" s="661"/>
      <c r="W118" s="661"/>
      <c r="X118" s="661"/>
      <c r="Y118" s="661"/>
      <c r="Z118" s="661"/>
      <c r="AA118" s="661"/>
      <c r="AB118" s="661"/>
      <c r="AC118" s="661"/>
      <c r="AD118" s="661"/>
      <c r="AE118" s="661"/>
      <c r="AF118" s="661"/>
      <c r="AG118" s="661"/>
      <c r="AH118" s="661"/>
      <c r="AI118" s="661"/>
      <c r="AJ118" s="662"/>
      <c r="AK118" s="202"/>
    </row>
    <row r="119" spans="1:37" s="79" customFormat="1" ht="15" customHeight="1">
      <c r="A119" s="668"/>
      <c r="B119" s="472"/>
      <c r="C119" s="472"/>
      <c r="D119" s="669"/>
      <c r="E119" s="61" t="b">
        <v>0</v>
      </c>
      <c r="F119" s="676" t="s">
        <v>90</v>
      </c>
      <c r="G119" s="676"/>
      <c r="H119" s="676"/>
      <c r="I119" s="676"/>
      <c r="J119" s="676"/>
      <c r="K119" s="676"/>
      <c r="L119" s="676"/>
      <c r="M119" s="676"/>
      <c r="N119" s="676"/>
      <c r="O119" s="676"/>
      <c r="P119" s="676"/>
      <c r="Q119" s="676"/>
      <c r="R119" s="676"/>
      <c r="S119" s="676"/>
      <c r="T119" s="676"/>
      <c r="U119" s="676"/>
      <c r="V119" s="676"/>
      <c r="W119" s="676"/>
      <c r="X119" s="676"/>
      <c r="Y119" s="676"/>
      <c r="Z119" s="676"/>
      <c r="AA119" s="676"/>
      <c r="AB119" s="676"/>
      <c r="AC119" s="676"/>
      <c r="AD119" s="676"/>
      <c r="AE119" s="676"/>
      <c r="AF119" s="676"/>
      <c r="AG119" s="676"/>
      <c r="AH119" s="676"/>
      <c r="AI119" s="676"/>
      <c r="AJ119" s="274"/>
      <c r="AK119" s="99"/>
    </row>
    <row r="120" spans="1:37" s="79" customFormat="1" ht="13.5" customHeight="1">
      <c r="A120" s="668"/>
      <c r="B120" s="472"/>
      <c r="C120" s="472"/>
      <c r="D120" s="669"/>
      <c r="E120" s="64" t="b">
        <v>0</v>
      </c>
      <c r="F120" s="676" t="s">
        <v>91</v>
      </c>
      <c r="G120" s="676"/>
      <c r="H120" s="676"/>
      <c r="I120" s="676"/>
      <c r="J120" s="676"/>
      <c r="K120" s="676"/>
      <c r="L120" s="676"/>
      <c r="M120" s="676"/>
      <c r="N120" s="676"/>
      <c r="O120" s="676"/>
      <c r="P120" s="676"/>
      <c r="Q120" s="676"/>
      <c r="R120" s="676"/>
      <c r="S120" s="676"/>
      <c r="T120" s="676"/>
      <c r="U120" s="676"/>
      <c r="V120" s="676"/>
      <c r="W120" s="676"/>
      <c r="X120" s="676"/>
      <c r="Y120" s="676"/>
      <c r="Z120" s="676"/>
      <c r="AA120" s="676"/>
      <c r="AB120" s="676"/>
      <c r="AC120" s="676"/>
      <c r="AD120" s="676"/>
      <c r="AE120" s="676"/>
      <c r="AF120" s="676"/>
      <c r="AG120" s="676"/>
      <c r="AH120" s="676"/>
      <c r="AI120" s="676"/>
      <c r="AJ120" s="275"/>
    </row>
    <row r="121" spans="1:37" s="79" customFormat="1" ht="15.75" customHeight="1">
      <c r="A121" s="670"/>
      <c r="B121" s="671"/>
      <c r="C121" s="671"/>
      <c r="D121" s="672"/>
      <c r="E121" s="65" t="b">
        <v>1</v>
      </c>
      <c r="F121" s="663" t="s">
        <v>92</v>
      </c>
      <c r="G121" s="663"/>
      <c r="H121" s="663"/>
      <c r="I121" s="663"/>
      <c r="J121" s="663"/>
      <c r="K121" s="663"/>
      <c r="L121" s="663"/>
      <c r="M121" s="663"/>
      <c r="N121" s="663"/>
      <c r="O121" s="663"/>
      <c r="P121" s="663"/>
      <c r="Q121" s="663"/>
      <c r="R121" s="663"/>
      <c r="S121" s="663"/>
      <c r="T121" s="663"/>
      <c r="U121" s="663"/>
      <c r="V121" s="663"/>
      <c r="W121" s="663"/>
      <c r="X121" s="663"/>
      <c r="Y121" s="663"/>
      <c r="Z121" s="663"/>
      <c r="AA121" s="663"/>
      <c r="AB121" s="663"/>
      <c r="AC121" s="663"/>
      <c r="AD121" s="663"/>
      <c r="AE121" s="663"/>
      <c r="AF121" s="663"/>
      <c r="AG121" s="663"/>
      <c r="AH121" s="663"/>
      <c r="AI121" s="663"/>
      <c r="AJ121" s="664"/>
    </row>
    <row r="122" spans="1:37" s="79" customFormat="1" ht="13.5" customHeight="1">
      <c r="A122" s="665" t="s">
        <v>93</v>
      </c>
      <c r="B122" s="666"/>
      <c r="C122" s="666"/>
      <c r="D122" s="667"/>
      <c r="E122" s="64" t="b">
        <v>1</v>
      </c>
      <c r="F122" s="661" t="s">
        <v>94</v>
      </c>
      <c r="G122" s="661"/>
      <c r="H122" s="661"/>
      <c r="I122" s="661"/>
      <c r="J122" s="661"/>
      <c r="K122" s="661"/>
      <c r="L122" s="661"/>
      <c r="M122" s="661"/>
      <c r="N122" s="661"/>
      <c r="O122" s="661"/>
      <c r="P122" s="661"/>
      <c r="Q122" s="661"/>
      <c r="R122" s="661"/>
      <c r="S122" s="661"/>
      <c r="T122" s="661"/>
      <c r="U122" s="661"/>
      <c r="V122" s="661"/>
      <c r="W122" s="661"/>
      <c r="X122" s="661"/>
      <c r="Y122" s="661"/>
      <c r="Z122" s="661"/>
      <c r="AA122" s="661"/>
      <c r="AB122" s="661"/>
      <c r="AC122" s="661"/>
      <c r="AD122" s="661"/>
      <c r="AE122" s="661"/>
      <c r="AF122" s="661"/>
      <c r="AG122" s="661"/>
      <c r="AH122" s="661"/>
      <c r="AI122" s="661"/>
      <c r="AJ122" s="272"/>
    </row>
    <row r="123" spans="1:37" s="79" customFormat="1" ht="21" customHeight="1">
      <c r="A123" s="668"/>
      <c r="B123" s="472"/>
      <c r="C123" s="472"/>
      <c r="D123" s="669"/>
      <c r="E123" s="61" t="b">
        <v>1</v>
      </c>
      <c r="F123" s="676" t="s">
        <v>95</v>
      </c>
      <c r="G123" s="676"/>
      <c r="H123" s="676"/>
      <c r="I123" s="676"/>
      <c r="J123" s="676"/>
      <c r="K123" s="676"/>
      <c r="L123" s="676"/>
      <c r="M123" s="676"/>
      <c r="N123" s="676"/>
      <c r="O123" s="676"/>
      <c r="P123" s="676"/>
      <c r="Q123" s="676"/>
      <c r="R123" s="676"/>
      <c r="S123" s="676"/>
      <c r="T123" s="676"/>
      <c r="U123" s="676"/>
      <c r="V123" s="676"/>
      <c r="W123" s="676"/>
      <c r="X123" s="676"/>
      <c r="Y123" s="676"/>
      <c r="Z123" s="676"/>
      <c r="AA123" s="676"/>
      <c r="AB123" s="676"/>
      <c r="AC123" s="676"/>
      <c r="AD123" s="676"/>
      <c r="AE123" s="676"/>
      <c r="AF123" s="676"/>
      <c r="AG123" s="676"/>
      <c r="AH123" s="676"/>
      <c r="AI123" s="676"/>
      <c r="AJ123" s="678"/>
    </row>
    <row r="124" spans="1:37" s="79" customFormat="1" ht="13.5" customHeight="1">
      <c r="A124" s="668"/>
      <c r="B124" s="472"/>
      <c r="C124" s="472"/>
      <c r="D124" s="669"/>
      <c r="E124" s="61" t="b">
        <v>0</v>
      </c>
      <c r="F124" s="676" t="s">
        <v>96</v>
      </c>
      <c r="G124" s="676"/>
      <c r="H124" s="676"/>
      <c r="I124" s="676"/>
      <c r="J124" s="676"/>
      <c r="K124" s="676"/>
      <c r="L124" s="676"/>
      <c r="M124" s="676"/>
      <c r="N124" s="676"/>
      <c r="O124" s="676"/>
      <c r="P124" s="676"/>
      <c r="Q124" s="676"/>
      <c r="R124" s="676"/>
      <c r="S124" s="676"/>
      <c r="T124" s="676"/>
      <c r="U124" s="676"/>
      <c r="V124" s="676"/>
      <c r="W124" s="676"/>
      <c r="X124" s="676"/>
      <c r="Y124" s="676"/>
      <c r="Z124" s="676"/>
      <c r="AA124" s="676"/>
      <c r="AB124" s="676"/>
      <c r="AC124" s="676"/>
      <c r="AD124" s="676"/>
      <c r="AE124" s="676"/>
      <c r="AF124" s="676"/>
      <c r="AG124" s="676"/>
      <c r="AH124" s="676"/>
      <c r="AI124" s="676"/>
      <c r="AJ124" s="270"/>
    </row>
    <row r="125" spans="1:37" s="79" customFormat="1" ht="13.5" customHeight="1">
      <c r="A125" s="670"/>
      <c r="B125" s="671"/>
      <c r="C125" s="671"/>
      <c r="D125" s="672"/>
      <c r="E125" s="65" t="b">
        <v>0</v>
      </c>
      <c r="F125" s="663" t="s">
        <v>97</v>
      </c>
      <c r="G125" s="663"/>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276"/>
    </row>
    <row r="126" spans="1:37" s="79" customFormat="1" ht="13.5" customHeight="1">
      <c r="A126" s="665" t="s">
        <v>98</v>
      </c>
      <c r="B126" s="666"/>
      <c r="C126" s="666"/>
      <c r="D126" s="667"/>
      <c r="E126" s="64" t="b">
        <v>1</v>
      </c>
      <c r="F126" s="661" t="s">
        <v>99</v>
      </c>
      <c r="G126" s="661"/>
      <c r="H126" s="661"/>
      <c r="I126" s="661"/>
      <c r="J126" s="661"/>
      <c r="K126" s="661"/>
      <c r="L126" s="661"/>
      <c r="M126" s="661"/>
      <c r="N126" s="661"/>
      <c r="O126" s="661"/>
      <c r="P126" s="661"/>
      <c r="Q126" s="661"/>
      <c r="R126" s="661"/>
      <c r="S126" s="661"/>
      <c r="T126" s="661"/>
      <c r="U126" s="661"/>
      <c r="V126" s="661"/>
      <c r="W126" s="661"/>
      <c r="X126" s="661"/>
      <c r="Y126" s="661"/>
      <c r="Z126" s="661"/>
      <c r="AA126" s="661"/>
      <c r="AB126" s="661"/>
      <c r="AC126" s="661"/>
      <c r="AD126" s="661"/>
      <c r="AE126" s="661"/>
      <c r="AF126" s="661"/>
      <c r="AG126" s="661"/>
      <c r="AH126" s="661"/>
      <c r="AI126" s="661"/>
      <c r="AJ126" s="662"/>
    </row>
    <row r="127" spans="1:37" s="79" customFormat="1" ht="13.5" customHeight="1">
      <c r="A127" s="668"/>
      <c r="B127" s="472"/>
      <c r="C127" s="472"/>
      <c r="D127" s="669"/>
      <c r="E127" s="61" t="b">
        <v>0</v>
      </c>
      <c r="F127" s="676" t="s">
        <v>100</v>
      </c>
      <c r="G127" s="676"/>
      <c r="H127" s="676"/>
      <c r="I127" s="676"/>
      <c r="J127" s="676"/>
      <c r="K127" s="676"/>
      <c r="L127" s="676"/>
      <c r="M127" s="676"/>
      <c r="N127" s="676"/>
      <c r="O127" s="676"/>
      <c r="P127" s="676"/>
      <c r="Q127" s="676"/>
      <c r="R127" s="676"/>
      <c r="S127" s="676"/>
      <c r="T127" s="676"/>
      <c r="U127" s="676"/>
      <c r="V127" s="676"/>
      <c r="W127" s="676"/>
      <c r="X127" s="676"/>
      <c r="Y127" s="676"/>
      <c r="Z127" s="676"/>
      <c r="AA127" s="676"/>
      <c r="AB127" s="676"/>
      <c r="AC127" s="676"/>
      <c r="AD127" s="676"/>
      <c r="AE127" s="676"/>
      <c r="AF127" s="676"/>
      <c r="AG127" s="676"/>
      <c r="AH127" s="676"/>
      <c r="AI127" s="676"/>
      <c r="AJ127" s="270"/>
    </row>
    <row r="128" spans="1:37" s="79" customFormat="1" ht="13.5" customHeight="1">
      <c r="A128" s="668"/>
      <c r="B128" s="472"/>
      <c r="C128" s="472"/>
      <c r="D128" s="669"/>
      <c r="E128" s="61" t="b">
        <v>0</v>
      </c>
      <c r="F128" s="676" t="s">
        <v>101</v>
      </c>
      <c r="G128" s="676"/>
      <c r="H128" s="676"/>
      <c r="I128" s="676"/>
      <c r="J128" s="676"/>
      <c r="K128" s="676"/>
      <c r="L128" s="676"/>
      <c r="M128" s="676"/>
      <c r="N128" s="676"/>
      <c r="O128" s="676"/>
      <c r="P128" s="676"/>
      <c r="Q128" s="676"/>
      <c r="R128" s="676"/>
      <c r="S128" s="676"/>
      <c r="T128" s="676"/>
      <c r="U128" s="676"/>
      <c r="V128" s="676"/>
      <c r="W128" s="676"/>
      <c r="X128" s="676"/>
      <c r="Y128" s="676"/>
      <c r="Z128" s="676"/>
      <c r="AA128" s="676"/>
      <c r="AB128" s="676"/>
      <c r="AC128" s="676"/>
      <c r="AD128" s="676"/>
      <c r="AE128" s="676"/>
      <c r="AF128" s="676"/>
      <c r="AG128" s="676"/>
      <c r="AH128" s="676"/>
      <c r="AI128" s="676"/>
      <c r="AJ128" s="270"/>
    </row>
    <row r="129" spans="1:49" s="79" customFormat="1" ht="13.5" customHeight="1" thickBot="1">
      <c r="A129" s="670"/>
      <c r="B129" s="671"/>
      <c r="C129" s="671"/>
      <c r="D129" s="672"/>
      <c r="E129" s="66" t="b">
        <v>0</v>
      </c>
      <c r="F129" s="660" t="s">
        <v>102</v>
      </c>
      <c r="G129" s="660"/>
      <c r="H129" s="660"/>
      <c r="I129" s="660"/>
      <c r="J129" s="660"/>
      <c r="K129" s="660"/>
      <c r="L129" s="660"/>
      <c r="M129" s="660"/>
      <c r="N129" s="660"/>
      <c r="O129" s="660"/>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5" t="s">
        <v>122</v>
      </c>
      <c r="C135" s="675"/>
      <c r="D135" s="675"/>
      <c r="E135" s="675"/>
      <c r="F135" s="675"/>
      <c r="G135" s="675"/>
      <c r="H135" s="675"/>
      <c r="I135" s="675"/>
      <c r="J135" s="675"/>
      <c r="K135" s="675"/>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5"/>
      <c r="AI135" s="675"/>
      <c r="AJ135" s="675"/>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4" t="s">
        <v>68</v>
      </c>
      <c r="C138" s="674"/>
      <c r="D138" s="674"/>
      <c r="E138" s="674"/>
      <c r="F138" s="674"/>
      <c r="G138" s="674"/>
      <c r="H138" s="674"/>
      <c r="I138" s="674"/>
      <c r="J138" s="674"/>
      <c r="K138" s="674"/>
      <c r="L138" s="674"/>
      <c r="M138" s="674"/>
      <c r="N138" s="674"/>
      <c r="O138" s="674"/>
      <c r="P138" s="674"/>
      <c r="Q138" s="674"/>
      <c r="R138" s="674"/>
      <c r="S138" s="674"/>
      <c r="T138" s="674"/>
      <c r="U138" s="674"/>
      <c r="V138" s="674"/>
      <c r="W138" s="674"/>
      <c r="X138" s="674"/>
      <c r="Y138" s="674"/>
      <c r="Z138" s="674"/>
      <c r="AA138" s="674"/>
      <c r="AB138" s="674"/>
      <c r="AC138" s="674"/>
      <c r="AD138" s="674"/>
      <c r="AE138" s="674"/>
      <c r="AF138" s="674"/>
      <c r="AG138" s="674"/>
      <c r="AH138" s="674"/>
      <c r="AI138" s="674"/>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100-000000000000}"/>
    <dataValidation imeMode="hiragana" allowBlank="1" showInputMessage="1" showErrorMessage="1" sqref="S141" xr:uid="{00000000-0002-0000-0100-000001000000}"/>
    <dataValidation type="list" allowBlank="1" showInputMessage="1" showErrorMessage="1" sqref="X18 B18 M18" xr:uid="{00000000-0002-0000-01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23"/>
  <sheetViews>
    <sheetView tabSelected="1" view="pageBreakPreview" topLeftCell="A13"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200-000000000000}">
      <formula1>"特定Ⅰ,特定Ⅱ"</formula1>
    </dataValidation>
    <dataValidation type="list" allowBlank="1" showInputMessage="1" showErrorMessage="1" sqref="Q19:Q118" xr:uid="{00000000-0002-0000-0200-000001000000}">
      <formula1>"加算Ⅰ,加算Ⅱ,加算Ⅲ"</formula1>
    </dataValidation>
    <dataValidation imeMode="halfAlpha" allowBlank="1" showInputMessage="1" showErrorMessage="1" sqref="B19:B118" xr:uid="{00000000-0002-0000-02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坂下　昌彦</cp:lastModifiedBy>
  <cp:lastPrinted>2023-02-27T08:06:40Z</cp:lastPrinted>
  <dcterms:created xsi:type="dcterms:W3CDTF">2023-01-10T13:53:21Z</dcterms:created>
  <dcterms:modified xsi:type="dcterms:W3CDTF">2024-03-13T02:59:47Z</dcterms:modified>
</cp:coreProperties>
</file>