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defaultThemeVersion="124226"/>
  <mc:AlternateContent xmlns:mc="http://schemas.openxmlformats.org/markup-compatibility/2006">
    <mc:Choice Requires="x15">
      <x15ac:absPath xmlns:x15ac="http://schemas.microsoft.com/office/spreadsheetml/2010/11/ac" url="C:\Users\sakashita-masahiko\Desktop\"/>
    </mc:Choice>
  </mc:AlternateContent>
  <xr:revisionPtr revIDLastSave="0" documentId="8_{16859F39-FB1E-4BE4-82A7-726EF0B14569}" xr6:coauthVersionLast="36" xr6:coauthVersionMax="36" xr10:uidLastSave="{00000000-0000-0000-0000-000000000000}"/>
  <bookViews>
    <workbookView xWindow="0" yWindow="0" windowWidth="20490" windowHeight="6975" firstSheet="1"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indexed="81"/>
            <rFont val="MS P ゴシック"/>
            <family val="3"/>
            <charset val="128"/>
          </rPr>
          <t>社会保険労務士事務所等の担当者の
氏名・連絡先を記入しても構いません。</t>
        </r>
      </text>
    </comment>
    <comment ref="M51"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00000000-0006-0000-0100-000001000000}">
      <text>
        <r>
          <rPr>
            <sz val="9"/>
            <color indexed="81"/>
            <rFont val="MS P ゴシック"/>
            <family val="3"/>
            <charset val="128"/>
          </rPr>
          <t>最初に必ず記入してください。</t>
        </r>
      </text>
    </comment>
    <comment ref="G7" authorId="1" shapeId="0" xr:uid="{00000000-0006-0000-01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00000000-0006-0000-0100-00000300000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00000000-0006-0000-0100-000004000000}">
      <text>
        <r>
          <rPr>
            <sz val="9"/>
            <color indexed="81"/>
            <rFont val="MS P ゴシック"/>
            <family val="3"/>
            <charset val="128"/>
          </rPr>
          <t>空欄の場合、先に別紙様式3－2を記入してください。</t>
        </r>
      </text>
    </comment>
    <comment ref="P36" authorId="0" shapeId="0" xr:uid="{00000000-0006-0000-01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6000000}">
      <text>
        <r>
          <rPr>
            <sz val="9"/>
            <color indexed="81"/>
            <rFont val="MS P ゴシック"/>
            <family val="3"/>
            <charset val="128"/>
          </rPr>
          <t>空欄の場合、先に本シート３（１）「介護職員等特定処遇改善加算の要件について」を記入してください。</t>
        </r>
      </text>
    </comment>
    <comment ref="AD36" authorId="0" shapeId="0" xr:uid="{00000000-0006-0000-0100-00000700000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00000000-0006-0000-01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00000000-0006-0000-0100-000009000000}">
      <text>
        <r>
          <rPr>
            <sz val="9"/>
            <color indexed="81"/>
            <rFont val="MS P ゴシック"/>
            <family val="3"/>
            <charset val="128"/>
          </rPr>
          <t>原則として、本年度の常勤換算職員数（12月分）を12で割るなどの適切な方法で算出してください。</t>
        </r>
      </text>
    </comment>
    <comment ref="AJ76" authorId="0" shapeId="0" xr:uid="{00000000-0006-0000-01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00000000-0006-0000-0100-00000B000000}">
      <text>
        <r>
          <rPr>
            <sz val="9"/>
            <color indexed="81"/>
            <rFont val="MS P ゴシック"/>
            <family val="3"/>
            <charset val="128"/>
          </rPr>
          <t>⑪に理由が記入されていれば、「〇」が表示されます。</t>
        </r>
      </text>
    </comment>
    <comment ref="AL79" authorId="0" shapeId="0" xr:uid="{00000000-0006-0000-0100-00000C000000}">
      <text>
        <r>
          <rPr>
            <sz val="9"/>
            <color indexed="81"/>
            <rFont val="MS P ゴシック"/>
            <family val="3"/>
            <charset val="128"/>
          </rPr>
          <t>⑥に（C）の平均賃金額が（B）の平均賃金額を上回らないことが記入されていれば、
「〇」が表示されます。</t>
        </r>
      </text>
    </comment>
    <comment ref="AJ80" authorId="0" shapeId="0" xr:uid="{00000000-0006-0000-01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00000000-0006-0000-0100-00000E000000}">
      <text>
        <r>
          <rPr>
            <sz val="9"/>
            <color indexed="81"/>
            <rFont val="MS P ゴシック"/>
            <family val="3"/>
            <charset val="128"/>
          </rPr>
          <t>（C）「その他の職種」の職員でも、
特定加算を配分しなかった職員の賃金額は記入する必要がありません。</t>
        </r>
      </text>
    </comment>
    <comment ref="M90" authorId="0" shapeId="0" xr:uid="{00000000-0006-0000-0100-00000F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00000000-0006-0000-0100-00001000000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200-000001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200-000002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<sst xmlns="http://schemas.openxmlformats.org/spreadsheetml/2006/main" count="426" uniqueCount="323">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</sst>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2" xr:uid="{00000000-0005-0000-0000-00001B000000}"/>
    <cellStyle name="ハイパーリンク" xfId="4"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桁区切り" xfId="5" builtinId="6"/>
    <cellStyle name="桁区切り 2" xfId="1"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3" xr:uid="{00000000-0005-0000-0000-00002D000000}"/>
    <cellStyle name="標準 2 2" xfId="51" xr:uid="{00000000-0005-0000-0000-00002E000000}"/>
    <cellStyle name="標準 2 3" xfId="46" xr:uid="{00000000-0005-0000-0000-00002F000000}"/>
    <cellStyle name="標準 3" xfId="48" xr:uid="{00000000-0005-0000-0000-000030000000}"/>
    <cellStyle name="標準 3 2" xfId="49" xr:uid="{00000000-0005-0000-0000-000031000000}"/>
    <cellStyle name="標準 3 2 2" xfId="53" xr:uid="{00000000-0005-0000-0000-000032000000}"/>
    <cellStyle name="標準 3 3" xfId="50" xr:uid="{00000000-0005-0000-0000-000033000000}"/>
    <cellStyle name="標準 3 3 2" xfId="54" xr:uid="{00000000-0005-0000-0000-000034000000}"/>
    <cellStyle name="標準 3 4" xfId="52" xr:uid="{00000000-0005-0000-0000-000035000000}"/>
    <cellStyle name="良い 2" xfId="47" xr:uid="{00000000-0005-0000-0000-000036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showGridLines="0" view="pageBreakPreview" topLeftCell="A10" zoomScale="60" zoomScaleNormal="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86"/>
  <sheetViews>
    <sheetView view="pageBreakPreview" topLeftCell="A34"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6" t="s">
        <v>33</v>
      </c>
      <c r="Z1" s="626"/>
      <c r="AA1" s="626"/>
      <c r="AB1" s="626"/>
      <c r="AC1" s="626" t="str">
        <f>IF(基本情報入力シート!C32="","",基本情報入力シート!C32)</f>
        <v>○○市</v>
      </c>
      <c r="AD1" s="626"/>
      <c r="AE1" s="626"/>
      <c r="AF1" s="626"/>
      <c r="AG1" s="626"/>
      <c r="AH1" s="626"/>
      <c r="AI1" s="626"/>
      <c r="AJ1" s="62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8" t="s">
        <v>117</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45" ht="16.5" customHeight="1">
      <c r="A4" s="67"/>
      <c r="B4" s="69"/>
      <c r="C4" s="69"/>
      <c r="D4" s="69"/>
      <c r="E4" s="69"/>
      <c r="F4" s="69"/>
      <c r="G4" s="69"/>
      <c r="H4" s="69"/>
      <c r="I4" s="69"/>
      <c r="J4" s="69"/>
      <c r="K4" s="69"/>
      <c r="L4" s="69"/>
      <c r="M4" s="69"/>
      <c r="N4" s="69"/>
      <c r="O4" s="69"/>
      <c r="P4" s="69"/>
      <c r="Q4" s="69"/>
      <c r="R4" s="69"/>
      <c r="S4" s="69"/>
      <c r="T4" s="69"/>
      <c r="U4" s="70" t="s">
        <v>118</v>
      </c>
      <c r="V4" s="657">
        <v>5</v>
      </c>
      <c r="W4" s="657"/>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9" t="s">
        <v>40</v>
      </c>
      <c r="B7" s="650"/>
      <c r="C7" s="650"/>
      <c r="D7" s="650"/>
      <c r="E7" s="650"/>
      <c r="F7" s="650"/>
      <c r="G7" s="645" t="str">
        <f>IF(基本情報入力シート!M36="","",基本情報入力シート!M36)</f>
        <v>○○ケアサービス</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7"/>
    </row>
    <row r="8" spans="1:45" s="79" customFormat="1" ht="22.5" customHeight="1">
      <c r="A8" s="636" t="s">
        <v>39</v>
      </c>
      <c r="B8" s="637"/>
      <c r="C8" s="637"/>
      <c r="D8" s="637"/>
      <c r="E8" s="637"/>
      <c r="F8" s="637"/>
      <c r="G8" s="651" t="str">
        <f>IF(基本情報入力シート!M37="","",基本情報入力シート!M37)</f>
        <v>○○ケアサービス</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3"/>
    </row>
    <row r="9" spans="1:45" s="79" customFormat="1" ht="12.75" customHeight="1">
      <c r="A9" s="630" t="s">
        <v>35</v>
      </c>
      <c r="B9" s="631"/>
      <c r="C9" s="631"/>
      <c r="D9" s="631"/>
      <c r="E9" s="631"/>
      <c r="F9" s="631"/>
      <c r="G9" s="80" t="s">
        <v>1</v>
      </c>
      <c r="H9" s="638" t="str">
        <f>IF(基本情報入力シート!AC38="－","",基本情報入力シート!AC38)</f>
        <v>100－1234</v>
      </c>
      <c r="I9" s="638"/>
      <c r="J9" s="638"/>
      <c r="K9" s="638"/>
      <c r="L9" s="63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2"/>
      <c r="B10" s="633"/>
      <c r="C10" s="633"/>
      <c r="D10" s="633"/>
      <c r="E10" s="633"/>
      <c r="F10" s="633"/>
      <c r="G10" s="654" t="str">
        <f>IF(基本情報入力シート!M39="","",基本情報入力シート!M39)</f>
        <v>千代田区霞が関 1－2－2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6"/>
    </row>
    <row r="11" spans="1:45" s="79" customFormat="1" ht="12" customHeight="1">
      <c r="A11" s="634"/>
      <c r="B11" s="635"/>
      <c r="C11" s="635"/>
      <c r="D11" s="635"/>
      <c r="E11" s="635"/>
      <c r="F11" s="635"/>
      <c r="G11" s="627" t="str">
        <f>IF(基本情報入力シート!M40="","",基本情報入力シート!M40)</f>
        <v>○○ビル 18F</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row>
    <row r="12" spans="1:45" s="79" customFormat="1" ht="15" customHeight="1">
      <c r="A12" s="643" t="s">
        <v>0</v>
      </c>
      <c r="B12" s="644"/>
      <c r="C12" s="644"/>
      <c r="D12" s="644"/>
      <c r="E12" s="644"/>
      <c r="F12" s="644"/>
      <c r="G12" s="645" t="str">
        <f>IF(基本情報入力シート!M43="","",基本情報入力シート!M43)</f>
        <v>コウロウ タロウ</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7"/>
      <c r="AS12" s="84"/>
    </row>
    <row r="13" spans="1:45" s="79" customFormat="1" ht="22.5" customHeight="1">
      <c r="A13" s="632" t="s">
        <v>36</v>
      </c>
      <c r="B13" s="633"/>
      <c r="C13" s="633"/>
      <c r="D13" s="633"/>
      <c r="E13" s="633"/>
      <c r="F13" s="633"/>
      <c r="G13" s="627" t="str">
        <f>IF(基本情報入力シート!M44="","",基本情報入力シート!M44)</f>
        <v>厚労 太郎</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9"/>
      <c r="AS13" s="84"/>
    </row>
    <row r="14" spans="1:45" s="79" customFormat="1" ht="17.25" customHeight="1">
      <c r="A14" s="658" t="s">
        <v>37</v>
      </c>
      <c r="B14" s="658"/>
      <c r="C14" s="658"/>
      <c r="D14" s="658"/>
      <c r="E14" s="658"/>
      <c r="F14" s="658"/>
      <c r="G14" s="642" t="s">
        <v>23</v>
      </c>
      <c r="H14" s="642"/>
      <c r="I14" s="642"/>
      <c r="J14" s="636"/>
      <c r="K14" s="659" t="str">
        <f>IF(基本情報入力シート!M45="","",基本情報入力シート!M45)</f>
        <v>03-3571-XXXX</v>
      </c>
      <c r="L14" s="659"/>
      <c r="M14" s="659"/>
      <c r="N14" s="659"/>
      <c r="O14" s="659"/>
      <c r="P14" s="659"/>
      <c r="Q14" s="659"/>
      <c r="R14" s="659"/>
      <c r="S14" s="659"/>
      <c r="T14" s="659"/>
      <c r="U14" s="658" t="s">
        <v>38</v>
      </c>
      <c r="V14" s="658"/>
      <c r="W14" s="658"/>
      <c r="X14" s="658"/>
      <c r="Y14" s="659" t="str">
        <f>IF(基本情報入力シート!M46="","",基本情報入力シート!M46)</f>
        <v>aaa@aaa.aa.jp</v>
      </c>
      <c r="Z14" s="659"/>
      <c r="AA14" s="659"/>
      <c r="AB14" s="659"/>
      <c r="AC14" s="659"/>
      <c r="AD14" s="659"/>
      <c r="AE14" s="659"/>
      <c r="AF14" s="659"/>
      <c r="AG14" s="659"/>
      <c r="AH14" s="659"/>
      <c r="AI14" s="659"/>
      <c r="AJ14" s="65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1" t="s">
        <v>268</v>
      </c>
      <c r="D18" s="592"/>
      <c r="E18" s="592"/>
      <c r="F18" s="592"/>
      <c r="G18" s="592"/>
      <c r="H18" s="592"/>
      <c r="I18" s="592"/>
      <c r="J18" s="592"/>
      <c r="K18" s="592"/>
      <c r="L18" s="593"/>
      <c r="M18" s="53" t="s">
        <v>165</v>
      </c>
      <c r="N18" s="594" t="s">
        <v>269</v>
      </c>
      <c r="O18" s="595"/>
      <c r="P18" s="595"/>
      <c r="Q18" s="595"/>
      <c r="R18" s="595"/>
      <c r="S18" s="595"/>
      <c r="T18" s="595"/>
      <c r="U18" s="595"/>
      <c r="V18" s="595"/>
      <c r="W18" s="596"/>
      <c r="X18" s="54" t="s">
        <v>165</v>
      </c>
      <c r="Y18" s="597" t="s">
        <v>270</v>
      </c>
      <c r="Z18" s="598"/>
      <c r="AA18" s="598"/>
      <c r="AB18" s="598"/>
      <c r="AC18" s="598"/>
      <c r="AD18" s="598"/>
      <c r="AE18" s="598"/>
      <c r="AF18" s="598"/>
      <c r="AG18" s="598"/>
      <c r="AH18" s="598"/>
      <c r="AI18" s="599"/>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7" t="s">
        <v>257</v>
      </c>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7" t="s">
        <v>256</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0" t="s">
        <v>179</v>
      </c>
      <c r="B29" s="601"/>
      <c r="C29" s="601"/>
      <c r="D29" s="601"/>
      <c r="E29" s="601"/>
      <c r="F29" s="601"/>
      <c r="G29" s="601"/>
      <c r="H29" s="601"/>
      <c r="I29" s="601"/>
      <c r="J29" s="601"/>
      <c r="K29" s="601"/>
      <c r="L29" s="601"/>
      <c r="M29" s="601"/>
      <c r="N29" s="601"/>
      <c r="O29" s="601"/>
      <c r="P29" s="601"/>
      <c r="Q29" s="601"/>
      <c r="R29" s="601"/>
      <c r="S29" s="601"/>
      <c r="T29" s="601"/>
      <c r="U29" s="601"/>
      <c r="V29" s="602"/>
      <c r="AG29" s="84"/>
    </row>
    <row r="30" spans="1:73" ht="18" customHeight="1">
      <c r="A30" s="119" t="s">
        <v>25</v>
      </c>
      <c r="B30" s="508" t="s">
        <v>114</v>
      </c>
      <c r="C30" s="508"/>
      <c r="D30" s="607">
        <f>IF(V4=0,"",V4)</f>
        <v>5</v>
      </c>
      <c r="E30" s="607"/>
      <c r="F30" s="120" t="s">
        <v>115</v>
      </c>
      <c r="G30" s="121"/>
      <c r="H30" s="121"/>
      <c r="I30" s="121"/>
      <c r="J30" s="121"/>
      <c r="K30" s="121"/>
      <c r="L30" s="121"/>
      <c r="M30" s="121"/>
      <c r="N30" s="121"/>
      <c r="O30" s="122"/>
      <c r="P30" s="639">
        <f>P35+W35+AD35</f>
        <v>54805879</v>
      </c>
      <c r="Q30" s="640"/>
      <c r="R30" s="640"/>
      <c r="S30" s="640"/>
      <c r="T30" s="640"/>
      <c r="U30" s="641"/>
      <c r="V30" s="123" t="s">
        <v>4</v>
      </c>
    </row>
    <row r="31" spans="1:73" ht="30.75" customHeight="1">
      <c r="A31" s="119" t="s">
        <v>26</v>
      </c>
      <c r="B31" s="579" t="s">
        <v>271</v>
      </c>
      <c r="C31" s="580"/>
      <c r="D31" s="580"/>
      <c r="E31" s="580"/>
      <c r="F31" s="580"/>
      <c r="G31" s="580"/>
      <c r="H31" s="580"/>
      <c r="I31" s="580"/>
      <c r="J31" s="580"/>
      <c r="K31" s="580"/>
      <c r="L31" s="580"/>
      <c r="M31" s="580"/>
      <c r="N31" s="580"/>
      <c r="O31" s="603"/>
      <c r="P31" s="604">
        <f>P36+W36+AD36</f>
        <v>56379277</v>
      </c>
      <c r="Q31" s="605"/>
      <c r="R31" s="605"/>
      <c r="S31" s="605"/>
      <c r="T31" s="605"/>
      <c r="U31" s="60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50"/>
      <c r="B34" s="551"/>
      <c r="C34" s="551"/>
      <c r="D34" s="551"/>
      <c r="E34" s="551"/>
      <c r="F34" s="551"/>
      <c r="G34" s="551"/>
      <c r="H34" s="551"/>
      <c r="I34" s="551"/>
      <c r="J34" s="551"/>
      <c r="K34" s="551"/>
      <c r="L34" s="551"/>
      <c r="M34" s="551"/>
      <c r="N34" s="551"/>
      <c r="O34" s="552"/>
      <c r="P34" s="553" t="s">
        <v>111</v>
      </c>
      <c r="Q34" s="554"/>
      <c r="R34" s="554"/>
      <c r="S34" s="554"/>
      <c r="T34" s="554"/>
      <c r="U34" s="555"/>
      <c r="V34" s="128" t="str">
        <f>IF(P35="","",IF(P36="","",IF(P36&gt;=P35,"○","☓")))</f>
        <v>○</v>
      </c>
      <c r="W34" s="611" t="s">
        <v>112</v>
      </c>
      <c r="X34" s="554"/>
      <c r="Y34" s="554"/>
      <c r="Z34" s="554"/>
      <c r="AA34" s="554"/>
      <c r="AB34" s="555"/>
      <c r="AC34" s="128" t="str">
        <f>IF(W35="","",IF(W36="","",IF(W36&gt;=W35,"○","☓")))</f>
        <v>○</v>
      </c>
      <c r="AD34" s="611" t="s">
        <v>113</v>
      </c>
      <c r="AE34" s="554"/>
      <c r="AF34" s="554"/>
      <c r="AG34" s="554"/>
      <c r="AH34" s="554"/>
      <c r="AI34" s="555"/>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8" t="s">
        <v>114</v>
      </c>
      <c r="C35" s="508"/>
      <c r="D35" s="607">
        <f>IF(V4=0,"",V4)</f>
        <v>5</v>
      </c>
      <c r="E35" s="607"/>
      <c r="F35" s="589" t="s">
        <v>184</v>
      </c>
      <c r="G35" s="589"/>
      <c r="H35" s="589"/>
      <c r="I35" s="589"/>
      <c r="J35" s="589"/>
      <c r="K35" s="589"/>
      <c r="L35" s="589"/>
      <c r="M35" s="589"/>
      <c r="N35" s="589"/>
      <c r="O35" s="590"/>
      <c r="P35" s="548">
        <f>IF('別紙様式3-2'!P7="","",'別紙様式3-2'!P7)</f>
        <v>38081062</v>
      </c>
      <c r="Q35" s="549"/>
      <c r="R35" s="549"/>
      <c r="S35" s="549"/>
      <c r="T35" s="549"/>
      <c r="U35" s="549"/>
      <c r="V35" s="129" t="s">
        <v>4</v>
      </c>
      <c r="W35" s="548">
        <f>IF('別紙様式3-2'!P8="","",'別紙様式3-2'!P8)</f>
        <v>9713054</v>
      </c>
      <c r="X35" s="549"/>
      <c r="Y35" s="549"/>
      <c r="Z35" s="549"/>
      <c r="AA35" s="549"/>
      <c r="AB35" s="549"/>
      <c r="AC35" s="129" t="s">
        <v>4</v>
      </c>
      <c r="AD35" s="548">
        <f>IF('別紙様式3-2'!P9="","",'別紙様式3-2'!P9)</f>
        <v>7011763</v>
      </c>
      <c r="AE35" s="549"/>
      <c r="AF35" s="549"/>
      <c r="AG35" s="549"/>
      <c r="AH35" s="549"/>
      <c r="AI35" s="549"/>
      <c r="AJ35" s="130" t="s">
        <v>4</v>
      </c>
    </row>
    <row r="36" spans="1:48" ht="30" customHeight="1" thickBot="1">
      <c r="A36" s="119" t="s">
        <v>26</v>
      </c>
      <c r="B36" s="579" t="s">
        <v>272</v>
      </c>
      <c r="C36" s="580"/>
      <c r="D36" s="580"/>
      <c r="E36" s="580"/>
      <c r="F36" s="580"/>
      <c r="G36" s="580"/>
      <c r="H36" s="580"/>
      <c r="I36" s="580"/>
      <c r="J36" s="580"/>
      <c r="K36" s="580"/>
      <c r="L36" s="580"/>
      <c r="M36" s="580"/>
      <c r="N36" s="580"/>
      <c r="O36" s="580"/>
      <c r="P36" s="699">
        <v>38883524</v>
      </c>
      <c r="Q36" s="700"/>
      <c r="R36" s="700"/>
      <c r="S36" s="700"/>
      <c r="T36" s="700"/>
      <c r="U36" s="701"/>
      <c r="V36" s="131" t="s">
        <v>4</v>
      </c>
      <c r="W36" s="604">
        <f>IFERROR(S76+Y76+AE76,"")</f>
        <v>10088663</v>
      </c>
      <c r="X36" s="605"/>
      <c r="Y36" s="605"/>
      <c r="Z36" s="605"/>
      <c r="AA36" s="605"/>
      <c r="AB36" s="606"/>
      <c r="AC36" s="132" t="s">
        <v>4</v>
      </c>
      <c r="AD36" s="604">
        <f>IFERROR(S94+S96,"")</f>
        <v>7407090</v>
      </c>
      <c r="AE36" s="605"/>
      <c r="AF36" s="605"/>
      <c r="AG36" s="605"/>
      <c r="AH36" s="605"/>
      <c r="AI36" s="60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7" t="s">
        <v>114</v>
      </c>
      <c r="C39" s="507"/>
      <c r="D39" s="584">
        <f>IF(V4=0,"",V4)</f>
        <v>5</v>
      </c>
      <c r="E39" s="584"/>
      <c r="F39" s="577" t="s">
        <v>135</v>
      </c>
      <c r="G39" s="577"/>
      <c r="H39" s="577"/>
      <c r="I39" s="577"/>
      <c r="J39" s="577"/>
      <c r="K39" s="577"/>
      <c r="L39" s="577"/>
      <c r="M39" s="577"/>
      <c r="N39" s="577"/>
      <c r="O39" s="578"/>
      <c r="P39" s="608">
        <f>P40-P41</f>
        <v>267633483</v>
      </c>
      <c r="Q39" s="609"/>
      <c r="R39" s="609"/>
      <c r="S39" s="609"/>
      <c r="T39" s="609"/>
      <c r="U39" s="610"/>
      <c r="V39" s="123" t="s">
        <v>4</v>
      </c>
      <c r="W39" s="141" t="s">
        <v>177</v>
      </c>
      <c r="X39" s="623" t="str">
        <f>IF(P42="","",IF(P39="","",IF(P39&gt;=P42,"○","☓")))</f>
        <v>○</v>
      </c>
      <c r="Y39" s="702" t="s">
        <v>166</v>
      </c>
      <c r="Z39" s="136"/>
      <c r="AA39" s="136"/>
      <c r="AB39" s="136"/>
      <c r="AC39" s="138"/>
      <c r="AD39" s="136"/>
      <c r="AE39" s="136"/>
      <c r="AF39" s="136"/>
      <c r="AG39" s="136"/>
      <c r="AH39" s="136"/>
      <c r="AI39" s="136"/>
      <c r="AJ39" s="139"/>
      <c r="AL39" s="512" t="s">
        <v>285</v>
      </c>
      <c r="AM39" s="513"/>
      <c r="AN39" s="513"/>
      <c r="AO39" s="513"/>
      <c r="AP39" s="513"/>
      <c r="AQ39" s="513"/>
      <c r="AR39" s="513"/>
      <c r="AS39" s="513"/>
      <c r="AT39" s="513"/>
      <c r="AU39" s="513"/>
      <c r="AV39" s="514"/>
    </row>
    <row r="40" spans="1:48" ht="18.75" customHeight="1" thickBot="1">
      <c r="A40" s="556"/>
      <c r="B40" s="614" t="s">
        <v>185</v>
      </c>
      <c r="C40" s="614"/>
      <c r="D40" s="614"/>
      <c r="E40" s="614"/>
      <c r="F40" s="614"/>
      <c r="G40" s="614"/>
      <c r="H40" s="614"/>
      <c r="I40" s="614"/>
      <c r="J40" s="614"/>
      <c r="K40" s="614"/>
      <c r="L40" s="614"/>
      <c r="M40" s="614"/>
      <c r="N40" s="614"/>
      <c r="O40" s="615"/>
      <c r="P40" s="618">
        <v>324012760</v>
      </c>
      <c r="Q40" s="619"/>
      <c r="R40" s="619"/>
      <c r="S40" s="619"/>
      <c r="T40" s="619"/>
      <c r="U40" s="620"/>
      <c r="V40" s="123" t="s">
        <v>4</v>
      </c>
      <c r="W40" s="141"/>
      <c r="X40" s="624"/>
      <c r="Y40" s="702"/>
      <c r="Z40" s="136"/>
      <c r="AA40" s="136"/>
      <c r="AB40" s="136"/>
      <c r="AC40" s="138"/>
      <c r="AD40" s="136"/>
      <c r="AE40" s="136"/>
      <c r="AF40" s="136"/>
      <c r="AG40" s="136"/>
      <c r="AH40" s="136"/>
      <c r="AI40" s="136"/>
      <c r="AJ40" s="139"/>
      <c r="AL40" s="558"/>
      <c r="AM40" s="559"/>
      <c r="AN40" s="559"/>
      <c r="AO40" s="559"/>
      <c r="AP40" s="559"/>
      <c r="AQ40" s="559"/>
      <c r="AR40" s="559"/>
      <c r="AS40" s="559"/>
      <c r="AT40" s="559"/>
      <c r="AU40" s="559"/>
      <c r="AV40" s="560"/>
    </row>
    <row r="41" spans="1:48" ht="18.75" customHeight="1" thickBot="1">
      <c r="A41" s="557"/>
      <c r="B41" s="616" t="s">
        <v>186</v>
      </c>
      <c r="C41" s="616"/>
      <c r="D41" s="616"/>
      <c r="E41" s="616"/>
      <c r="F41" s="616"/>
      <c r="G41" s="616"/>
      <c r="H41" s="616"/>
      <c r="I41" s="616"/>
      <c r="J41" s="616"/>
      <c r="K41" s="616"/>
      <c r="L41" s="616"/>
      <c r="M41" s="616"/>
      <c r="N41" s="616"/>
      <c r="O41" s="617"/>
      <c r="P41" s="621">
        <f>P31</f>
        <v>56379277</v>
      </c>
      <c r="Q41" s="622"/>
      <c r="R41" s="622"/>
      <c r="S41" s="622"/>
      <c r="T41" s="622"/>
      <c r="U41" s="622"/>
      <c r="V41" s="142" t="s">
        <v>4</v>
      </c>
      <c r="W41" s="141"/>
      <c r="X41" s="624"/>
      <c r="Y41" s="702"/>
      <c r="Z41" s="136"/>
      <c r="AA41" s="136"/>
      <c r="AB41" s="136"/>
      <c r="AC41" s="138"/>
      <c r="AD41" s="136"/>
      <c r="AE41" s="136"/>
      <c r="AF41" s="136"/>
      <c r="AG41" s="136"/>
      <c r="AH41" s="136"/>
      <c r="AI41" s="136"/>
      <c r="AJ41" s="139"/>
      <c r="AL41" s="558"/>
      <c r="AM41" s="559"/>
      <c r="AN41" s="559"/>
      <c r="AO41" s="559"/>
      <c r="AP41" s="559"/>
      <c r="AQ41" s="559"/>
      <c r="AR41" s="559"/>
      <c r="AS41" s="559"/>
      <c r="AT41" s="559"/>
      <c r="AU41" s="559"/>
      <c r="AV41" s="560"/>
    </row>
    <row r="42" spans="1:48" ht="30.75" customHeight="1" thickBot="1">
      <c r="A42" s="140" t="s">
        <v>26</v>
      </c>
      <c r="B42" s="612" t="s">
        <v>273</v>
      </c>
      <c r="C42" s="613"/>
      <c r="D42" s="613"/>
      <c r="E42" s="613"/>
      <c r="F42" s="613"/>
      <c r="G42" s="613"/>
      <c r="H42" s="613"/>
      <c r="I42" s="613"/>
      <c r="J42" s="613"/>
      <c r="K42" s="613"/>
      <c r="L42" s="613"/>
      <c r="M42" s="613"/>
      <c r="N42" s="613"/>
      <c r="O42" s="613"/>
      <c r="P42" s="608">
        <f>P43-P44-P45-P46-P47</f>
        <v>255401776</v>
      </c>
      <c r="Q42" s="609"/>
      <c r="R42" s="609"/>
      <c r="S42" s="609"/>
      <c r="T42" s="609"/>
      <c r="U42" s="610"/>
      <c r="V42" s="143" t="s">
        <v>4</v>
      </c>
      <c r="W42" s="141" t="s">
        <v>177</v>
      </c>
      <c r="X42" s="625"/>
      <c r="Y42" s="702"/>
      <c r="Z42" s="136"/>
      <c r="AA42" s="136"/>
      <c r="AB42" s="136"/>
      <c r="AC42" s="138"/>
      <c r="AD42" s="136"/>
      <c r="AE42" s="136"/>
      <c r="AF42" s="136"/>
      <c r="AG42" s="136"/>
      <c r="AH42" s="136"/>
      <c r="AI42" s="136"/>
      <c r="AJ42" s="139"/>
      <c r="AL42" s="515"/>
      <c r="AM42" s="516"/>
      <c r="AN42" s="516"/>
      <c r="AO42" s="516"/>
      <c r="AP42" s="516"/>
      <c r="AQ42" s="516"/>
      <c r="AR42" s="516"/>
      <c r="AS42" s="516"/>
      <c r="AT42" s="516"/>
      <c r="AU42" s="516"/>
      <c r="AV42" s="517"/>
    </row>
    <row r="43" spans="1:48" ht="18.75" customHeight="1" thickBot="1">
      <c r="A43" s="565"/>
      <c r="B43" s="615" t="s">
        <v>130</v>
      </c>
      <c r="C43" s="703"/>
      <c r="D43" s="703"/>
      <c r="E43" s="703"/>
      <c r="F43" s="703"/>
      <c r="G43" s="703"/>
      <c r="H43" s="703"/>
      <c r="I43" s="703"/>
      <c r="J43" s="703"/>
      <c r="K43" s="703"/>
      <c r="L43" s="703"/>
      <c r="M43" s="703"/>
      <c r="N43" s="703"/>
      <c r="O43" s="704"/>
      <c r="P43" s="571">
        <v>323895307</v>
      </c>
      <c r="Q43" s="572"/>
      <c r="R43" s="572"/>
      <c r="S43" s="572"/>
      <c r="T43" s="572"/>
      <c r="U43" s="573"/>
      <c r="V43" s="123" t="s">
        <v>4</v>
      </c>
      <c r="W43" s="136"/>
      <c r="X43" s="136"/>
      <c r="Y43" s="136"/>
      <c r="Z43" s="136"/>
      <c r="AA43" s="136"/>
      <c r="AB43" s="136"/>
      <c r="AC43" s="138"/>
      <c r="AD43" s="136"/>
      <c r="AE43" s="136"/>
      <c r="AF43" s="136"/>
      <c r="AG43" s="136"/>
      <c r="AH43" s="136"/>
      <c r="AI43" s="136"/>
      <c r="AJ43" s="139"/>
    </row>
    <row r="44" spans="1:48" ht="18.75" customHeight="1" thickBot="1">
      <c r="A44" s="566"/>
      <c r="B44" s="615" t="s">
        <v>131</v>
      </c>
      <c r="C44" s="703"/>
      <c r="D44" s="703"/>
      <c r="E44" s="703"/>
      <c r="F44" s="703"/>
      <c r="G44" s="703"/>
      <c r="H44" s="703"/>
      <c r="I44" s="703"/>
      <c r="J44" s="703"/>
      <c r="K44" s="703"/>
      <c r="L44" s="703"/>
      <c r="M44" s="703"/>
      <c r="N44" s="703"/>
      <c r="O44" s="704"/>
      <c r="P44" s="571">
        <v>36672680</v>
      </c>
      <c r="Q44" s="572"/>
      <c r="R44" s="572"/>
      <c r="S44" s="572"/>
      <c r="T44" s="572"/>
      <c r="U44" s="573"/>
      <c r="V44" s="123" t="s">
        <v>4</v>
      </c>
      <c r="W44" s="136"/>
      <c r="X44" s="136"/>
      <c r="Y44" s="136"/>
      <c r="Z44" s="136"/>
      <c r="AA44" s="136"/>
      <c r="AB44" s="136"/>
      <c r="AC44" s="138"/>
      <c r="AD44" s="136"/>
      <c r="AE44" s="136"/>
      <c r="AF44" s="136"/>
      <c r="AG44" s="136"/>
      <c r="AH44" s="136"/>
      <c r="AI44" s="136"/>
      <c r="AJ44" s="139"/>
    </row>
    <row r="45" spans="1:48" ht="18.75" customHeight="1" thickBot="1">
      <c r="A45" s="566"/>
      <c r="B45" s="615" t="s">
        <v>132</v>
      </c>
      <c r="C45" s="703"/>
      <c r="D45" s="703"/>
      <c r="E45" s="703"/>
      <c r="F45" s="703"/>
      <c r="G45" s="703"/>
      <c r="H45" s="703"/>
      <c r="I45" s="703"/>
      <c r="J45" s="703"/>
      <c r="K45" s="703"/>
      <c r="L45" s="703"/>
      <c r="M45" s="703"/>
      <c r="N45" s="703"/>
      <c r="O45" s="704"/>
      <c r="P45" s="571">
        <v>9379554</v>
      </c>
      <c r="Q45" s="572"/>
      <c r="R45" s="572"/>
      <c r="S45" s="572"/>
      <c r="T45" s="572"/>
      <c r="U45" s="573"/>
      <c r="V45" s="123" t="s">
        <v>4</v>
      </c>
      <c r="W45" s="136"/>
      <c r="X45" s="136"/>
      <c r="Y45" s="136"/>
      <c r="Z45" s="136"/>
      <c r="AA45" s="136"/>
      <c r="AB45" s="136"/>
      <c r="AC45" s="138"/>
      <c r="AD45" s="136"/>
      <c r="AE45" s="136"/>
      <c r="AF45" s="136"/>
      <c r="AG45" s="136"/>
      <c r="AH45" s="136"/>
      <c r="AI45" s="136"/>
      <c r="AJ45" s="139"/>
    </row>
    <row r="46" spans="1:48" ht="30" customHeight="1" thickBot="1">
      <c r="A46" s="566"/>
      <c r="B46" s="574" t="s">
        <v>133</v>
      </c>
      <c r="C46" s="575"/>
      <c r="D46" s="575"/>
      <c r="E46" s="575"/>
      <c r="F46" s="575"/>
      <c r="G46" s="575"/>
      <c r="H46" s="575"/>
      <c r="I46" s="575"/>
      <c r="J46" s="575"/>
      <c r="K46" s="575"/>
      <c r="L46" s="575"/>
      <c r="M46" s="575"/>
      <c r="N46" s="575"/>
      <c r="O46" s="576"/>
      <c r="P46" s="571">
        <v>7312647</v>
      </c>
      <c r="Q46" s="572"/>
      <c r="R46" s="572"/>
      <c r="S46" s="572"/>
      <c r="T46" s="572"/>
      <c r="U46" s="573"/>
      <c r="V46" s="123" t="s">
        <v>4</v>
      </c>
      <c r="W46" s="136"/>
      <c r="X46" s="136"/>
      <c r="Y46" s="136"/>
      <c r="Z46" s="136"/>
      <c r="AA46" s="136"/>
      <c r="AB46" s="136"/>
      <c r="AC46" s="138"/>
      <c r="AD46" s="136"/>
      <c r="AE46" s="136"/>
      <c r="AF46" s="136"/>
      <c r="AG46" s="136"/>
      <c r="AH46" s="136"/>
      <c r="AI46" s="136"/>
      <c r="AJ46" s="139"/>
    </row>
    <row r="47" spans="1:48" ht="30" customHeight="1" thickBot="1">
      <c r="A47" s="567"/>
      <c r="B47" s="568" t="s">
        <v>134</v>
      </c>
      <c r="C47" s="569"/>
      <c r="D47" s="569"/>
      <c r="E47" s="569"/>
      <c r="F47" s="569"/>
      <c r="G47" s="569"/>
      <c r="H47" s="569"/>
      <c r="I47" s="569"/>
      <c r="J47" s="569"/>
      <c r="K47" s="569"/>
      <c r="L47" s="569"/>
      <c r="M47" s="569"/>
      <c r="N47" s="569"/>
      <c r="O47" s="570"/>
      <c r="P47" s="571">
        <v>15128650</v>
      </c>
      <c r="Q47" s="572"/>
      <c r="R47" s="572"/>
      <c r="S47" s="572"/>
      <c r="T47" s="572"/>
      <c r="U47" s="57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4" t="s">
        <v>245</v>
      </c>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S50" s="84"/>
    </row>
    <row r="51" spans="1:50" s="79" customFormat="1" ht="23.25" customHeight="1">
      <c r="A51" s="146" t="s">
        <v>120</v>
      </c>
      <c r="B51" s="564" t="s">
        <v>320</v>
      </c>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S51" s="84"/>
    </row>
    <row r="52" spans="1:50" s="79" customFormat="1" ht="45.75" customHeight="1">
      <c r="A52" s="146" t="s">
        <v>121</v>
      </c>
      <c r="B52" s="564" t="s">
        <v>201</v>
      </c>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S52" s="84"/>
    </row>
    <row r="53" spans="1:50" ht="33.75" customHeight="1">
      <c r="A53" s="147" t="s">
        <v>120</v>
      </c>
      <c r="B53" s="547" t="s">
        <v>242</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X53" s="79"/>
    </row>
    <row r="54" spans="1:50" ht="45" customHeight="1">
      <c r="A54" s="147" t="s">
        <v>120</v>
      </c>
      <c r="B54" s="547" t="s">
        <v>319</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61" t="s">
        <v>152</v>
      </c>
      <c r="B58" s="562"/>
      <c r="C58" s="562"/>
      <c r="D58" s="563"/>
      <c r="E58" s="581"/>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3"/>
      <c r="AK58" s="79"/>
      <c r="AS58" s="94"/>
    </row>
    <row r="59" spans="1:50" ht="47.25" customHeight="1" thickBot="1">
      <c r="A59" s="561" t="s">
        <v>153</v>
      </c>
      <c r="B59" s="562"/>
      <c r="C59" s="562"/>
      <c r="D59" s="563"/>
      <c r="E59" s="586"/>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8"/>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5"/>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8">
        <v>17.5</v>
      </c>
      <c r="T75" s="518"/>
      <c r="U75" s="518"/>
      <c r="V75" s="518"/>
      <c r="W75" s="518"/>
      <c r="X75" s="57" t="s">
        <v>136</v>
      </c>
      <c r="Y75" s="518">
        <v>27.2</v>
      </c>
      <c r="Z75" s="518"/>
      <c r="AA75" s="518"/>
      <c r="AB75" s="518"/>
      <c r="AC75" s="518"/>
      <c r="AD75" s="57" t="s">
        <v>136</v>
      </c>
      <c r="AE75" s="518">
        <v>9</v>
      </c>
      <c r="AF75" s="518"/>
      <c r="AG75" s="518"/>
      <c r="AH75" s="518"/>
      <c r="AI75" s="518"/>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9">
        <v>3996256</v>
      </c>
      <c r="T76" s="520"/>
      <c r="U76" s="520"/>
      <c r="V76" s="520"/>
      <c r="W76" s="520"/>
      <c r="X76" s="58" t="s">
        <v>4</v>
      </c>
      <c r="Y76" s="528">
        <v>5257986</v>
      </c>
      <c r="Z76" s="528"/>
      <c r="AA76" s="528"/>
      <c r="AB76" s="528"/>
      <c r="AC76" s="528"/>
      <c r="AD76" s="58" t="s">
        <v>140</v>
      </c>
      <c r="AE76" s="520">
        <v>834421</v>
      </c>
      <c r="AF76" s="520"/>
      <c r="AG76" s="520"/>
      <c r="AH76" s="520"/>
      <c r="AI76" s="520"/>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5">
        <f>S76/(S75*12)</f>
        <v>19029.790476190476</v>
      </c>
      <c r="T77" s="536"/>
      <c r="U77" s="536"/>
      <c r="V77" s="536"/>
      <c r="W77" s="537"/>
      <c r="X77" s="191" t="s">
        <v>140</v>
      </c>
      <c r="Y77" s="536">
        <f>Y76/(Y75*12)</f>
        <v>16109.025735294119</v>
      </c>
      <c r="Z77" s="536"/>
      <c r="AA77" s="536"/>
      <c r="AB77" s="536"/>
      <c r="AC77" s="537"/>
      <c r="AD77" s="191" t="s">
        <v>140</v>
      </c>
      <c r="AE77" s="536">
        <f>AE76/(AE75*12)</f>
        <v>7726.1203703703704</v>
      </c>
      <c r="AF77" s="536"/>
      <c r="AG77" s="536"/>
      <c r="AH77" s="536"/>
      <c r="AI77" s="537"/>
      <c r="AJ77" s="192" t="s">
        <v>140</v>
      </c>
      <c r="AK77" s="482" t="s">
        <v>288</v>
      </c>
    </row>
    <row r="78" spans="1:50" s="79" customFormat="1" ht="15.75" customHeight="1" thickBot="1">
      <c r="A78" s="539" t="s">
        <v>174</v>
      </c>
      <c r="B78" s="540"/>
      <c r="C78" s="540"/>
      <c r="D78" s="540"/>
      <c r="E78" s="540"/>
      <c r="F78" s="540"/>
      <c r="G78" s="540"/>
      <c r="H78" s="540"/>
      <c r="I78" s="540"/>
      <c r="J78" s="540"/>
      <c r="K78" s="540"/>
      <c r="L78" s="540"/>
      <c r="M78" s="540"/>
      <c r="N78" s="540"/>
      <c r="O78" s="540"/>
      <c r="P78" s="540"/>
      <c r="Q78" s="540"/>
      <c r="R78" s="541"/>
      <c r="S78" s="545"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42"/>
      <c r="B79" s="543"/>
      <c r="C79" s="543"/>
      <c r="D79" s="543"/>
      <c r="E79" s="543"/>
      <c r="F79" s="543"/>
      <c r="G79" s="543"/>
      <c r="H79" s="543"/>
      <c r="I79" s="543"/>
      <c r="J79" s="543"/>
      <c r="K79" s="543"/>
      <c r="L79" s="543"/>
      <c r="M79" s="543"/>
      <c r="N79" s="543"/>
      <c r="O79" s="543"/>
      <c r="P79" s="543"/>
      <c r="Q79" s="543"/>
      <c r="R79" s="544"/>
      <c r="S79" s="546"/>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26" t="s">
        <v>276</v>
      </c>
      <c r="B80" s="527"/>
      <c r="C80" s="527"/>
      <c r="D80" s="527"/>
      <c r="E80" s="527"/>
      <c r="F80" s="527"/>
      <c r="G80" s="527"/>
      <c r="H80" s="527"/>
      <c r="I80" s="527"/>
      <c r="J80" s="527"/>
      <c r="K80" s="527"/>
      <c r="L80" s="527"/>
      <c r="M80" s="527"/>
      <c r="N80" s="527"/>
      <c r="O80" s="527"/>
      <c r="P80" s="527"/>
      <c r="Q80" s="527"/>
      <c r="R80" s="527"/>
      <c r="S80" s="467"/>
      <c r="T80" s="468"/>
      <c r="U80" s="468"/>
      <c r="V80" s="468"/>
      <c r="W80" s="469"/>
      <c r="X80" s="469"/>
      <c r="Y80" s="520"/>
      <c r="Z80" s="534"/>
      <c r="AA80" s="534"/>
      <c r="AB80" s="534"/>
      <c r="AC80" s="520"/>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21" t="s">
        <v>162</v>
      </c>
      <c r="B81" s="522"/>
      <c r="C81" s="522"/>
      <c r="D81" s="522"/>
      <c r="E81" s="522"/>
      <c r="F81" s="522"/>
      <c r="G81" s="522"/>
      <c r="H81" s="522"/>
      <c r="I81" s="522"/>
      <c r="J81" s="522"/>
      <c r="K81" s="522"/>
      <c r="L81" s="522"/>
      <c r="M81" s="522"/>
      <c r="N81" s="522"/>
      <c r="O81" s="522"/>
      <c r="P81" s="522"/>
      <c r="Q81" s="522"/>
      <c r="R81" s="522"/>
      <c r="S81" s="523"/>
      <c r="T81" s="523"/>
      <c r="U81" s="523"/>
      <c r="V81" s="523"/>
      <c r="W81" s="523"/>
      <c r="X81" s="523"/>
      <c r="Y81" s="532">
        <f>S76+Y76+AE76</f>
        <v>10088663</v>
      </c>
      <c r="Z81" s="533"/>
      <c r="AA81" s="533"/>
      <c r="AB81" s="533"/>
      <c r="AC81" s="533"/>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4" t="s">
        <v>202</v>
      </c>
      <c r="B82" s="525"/>
      <c r="C82" s="525"/>
      <c r="D82" s="525"/>
      <c r="E82" s="525"/>
      <c r="F82" s="525"/>
      <c r="G82" s="525"/>
      <c r="H82" s="525"/>
      <c r="I82" s="525"/>
      <c r="J82" s="525"/>
      <c r="K82" s="525"/>
      <c r="L82" s="525"/>
      <c r="M82" s="525"/>
      <c r="N82" s="525"/>
      <c r="O82" s="525"/>
      <c r="P82" s="525"/>
      <c r="Q82" s="525"/>
      <c r="R82" s="525"/>
      <c r="S82" s="525"/>
      <c r="T82" s="525"/>
      <c r="U82" s="525"/>
      <c r="V82" s="525"/>
      <c r="W82" s="525"/>
      <c r="X82" s="525"/>
      <c r="Y82" s="529">
        <v>4260000</v>
      </c>
      <c r="Z82" s="530"/>
      <c r="AA82" s="530"/>
      <c r="AB82" s="530"/>
      <c r="AC82" s="531"/>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9" t="str">
        <f>IF(M18="○", IF(OR(Y83&gt;=Y84, OR(A86,A87,A88,A89)=TRUE),"○","×"),"")</f>
        <v>○</v>
      </c>
      <c r="AG83" s="511" t="s">
        <v>176</v>
      </c>
      <c r="AL83" s="512" t="s">
        <v>193</v>
      </c>
      <c r="AM83" s="513"/>
      <c r="AN83" s="513"/>
      <c r="AO83" s="513"/>
      <c r="AP83" s="513"/>
      <c r="AQ83" s="513"/>
      <c r="AR83" s="513"/>
      <c r="AS83" s="513"/>
      <c r="AT83" s="513"/>
      <c r="AU83" s="513"/>
      <c r="AV83" s="514"/>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10"/>
      <c r="AG84" s="511"/>
      <c r="AL84" s="515"/>
      <c r="AM84" s="516"/>
      <c r="AN84" s="516"/>
      <c r="AO84" s="516"/>
      <c r="AP84" s="516"/>
      <c r="AQ84" s="516"/>
      <c r="AR84" s="516"/>
      <c r="AS84" s="516"/>
      <c r="AT84" s="516"/>
      <c r="AU84" s="516"/>
      <c r="AV84" s="517"/>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690">
        <f>IFERROR(S95/S94*100,0)</f>
        <v>71.05848517213056</v>
      </c>
      <c r="AA95" s="691"/>
      <c r="AB95" s="692"/>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499"/>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690">
        <f>IFERROR(S97/S96*100,0)</f>
        <v>69.627207621030237</v>
      </c>
      <c r="AA97" s="691"/>
      <c r="AB97" s="692"/>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3" t="s">
        <v>280</v>
      </c>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4" t="s">
        <v>103</v>
      </c>
      <c r="B105" s="695"/>
      <c r="C105" s="695"/>
      <c r="D105" s="69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12" t="s">
        <v>215</v>
      </c>
      <c r="AM105" s="513"/>
      <c r="AN105" s="513"/>
      <c r="AO105" s="513"/>
      <c r="AP105" s="513"/>
      <c r="AQ105" s="513"/>
      <c r="AR105" s="513"/>
      <c r="AS105" s="513"/>
      <c r="AT105" s="513"/>
      <c r="AU105" s="513"/>
      <c r="AV105" s="514"/>
    </row>
    <row r="106" spans="1:48" s="269" customFormat="1" ht="14.25" customHeight="1">
      <c r="A106" s="665" t="s">
        <v>73</v>
      </c>
      <c r="B106" s="666"/>
      <c r="C106" s="666"/>
      <c r="D106" s="667"/>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8"/>
      <c r="AM106" s="733"/>
      <c r="AN106" s="733"/>
      <c r="AO106" s="733"/>
      <c r="AP106" s="733"/>
      <c r="AQ106" s="733"/>
      <c r="AR106" s="733"/>
      <c r="AS106" s="733"/>
      <c r="AT106" s="733"/>
      <c r="AU106" s="733"/>
      <c r="AV106" s="560"/>
    </row>
    <row r="107" spans="1:48" s="269" customFormat="1" ht="13.5" customHeight="1" thickBot="1">
      <c r="A107" s="668"/>
      <c r="B107" s="472"/>
      <c r="C107" s="472"/>
      <c r="D107" s="669"/>
      <c r="E107" s="61" t="b">
        <v>0</v>
      </c>
      <c r="F107" s="673" t="s">
        <v>75</v>
      </c>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270"/>
      <c r="AK107" s="202"/>
      <c r="AL107" s="515"/>
      <c r="AM107" s="516"/>
      <c r="AN107" s="516"/>
      <c r="AO107" s="516"/>
      <c r="AP107" s="516"/>
      <c r="AQ107" s="516"/>
      <c r="AR107" s="516"/>
      <c r="AS107" s="516"/>
      <c r="AT107" s="516"/>
      <c r="AU107" s="516"/>
      <c r="AV107" s="517"/>
    </row>
    <row r="108" spans="1:48" s="269" customFormat="1" ht="13.5" customHeight="1">
      <c r="A108" s="668"/>
      <c r="B108" s="472"/>
      <c r="C108" s="472"/>
      <c r="D108" s="669"/>
      <c r="E108" s="61" t="b">
        <v>0</v>
      </c>
      <c r="F108" s="673" t="s">
        <v>76</v>
      </c>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270"/>
      <c r="AK108" s="202"/>
    </row>
    <row r="109" spans="1:48" s="269" customFormat="1" ht="13.5" customHeight="1">
      <c r="A109" s="670"/>
      <c r="B109" s="671"/>
      <c r="C109" s="671"/>
      <c r="D109" s="672"/>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5" t="s">
        <v>78</v>
      </c>
      <c r="B110" s="666"/>
      <c r="C110" s="666"/>
      <c r="D110" s="667"/>
      <c r="E110" s="63" t="b">
        <v>1</v>
      </c>
      <c r="F110" s="661" t="s">
        <v>79</v>
      </c>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2"/>
      <c r="AK110" s="202"/>
    </row>
    <row r="111" spans="1:48" s="79" customFormat="1" ht="13.5" customHeight="1">
      <c r="A111" s="668"/>
      <c r="B111" s="472"/>
      <c r="C111" s="472"/>
      <c r="D111" s="669"/>
      <c r="E111" s="64" t="b">
        <v>0</v>
      </c>
      <c r="F111" s="673" t="s">
        <v>80</v>
      </c>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272"/>
      <c r="AK111" s="202"/>
    </row>
    <row r="112" spans="1:48" s="79" customFormat="1" ht="13.5" customHeight="1">
      <c r="A112" s="668"/>
      <c r="B112" s="472"/>
      <c r="C112" s="472"/>
      <c r="D112" s="669"/>
      <c r="E112" s="61" t="b">
        <v>1</v>
      </c>
      <c r="F112" s="673" t="s">
        <v>81</v>
      </c>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270"/>
      <c r="AK112" s="202"/>
    </row>
    <row r="113" spans="1:37" s="79" customFormat="1" ht="15.75" customHeight="1">
      <c r="A113" s="670"/>
      <c r="B113" s="671"/>
      <c r="C113" s="671"/>
      <c r="D113" s="672"/>
      <c r="E113" s="65" t="b">
        <v>0</v>
      </c>
      <c r="F113" s="663" t="s">
        <v>82</v>
      </c>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4"/>
    </row>
    <row r="114" spans="1:37" s="79" customFormat="1" ht="13.5" customHeight="1">
      <c r="A114" s="665" t="s">
        <v>83</v>
      </c>
      <c r="B114" s="666"/>
      <c r="C114" s="666"/>
      <c r="D114" s="667"/>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8"/>
      <c r="B115" s="472"/>
      <c r="C115" s="472"/>
      <c r="D115" s="669"/>
      <c r="E115" s="61" t="b">
        <v>1</v>
      </c>
      <c r="F115" s="676" t="s">
        <v>85</v>
      </c>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8"/>
      <c r="AK115" s="202"/>
    </row>
    <row r="116" spans="1:37" s="79" customFormat="1" ht="13.5" customHeight="1">
      <c r="A116" s="668"/>
      <c r="B116" s="472"/>
      <c r="C116" s="472"/>
      <c r="D116" s="669"/>
      <c r="E116" s="61" t="b">
        <v>1</v>
      </c>
      <c r="F116" s="673" t="s">
        <v>86</v>
      </c>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270"/>
      <c r="AK116" s="202"/>
    </row>
    <row r="117" spans="1:37" s="79" customFormat="1" ht="13.5" customHeight="1">
      <c r="A117" s="670"/>
      <c r="B117" s="671"/>
      <c r="C117" s="671"/>
      <c r="D117" s="672"/>
      <c r="E117" s="65" t="b">
        <v>0</v>
      </c>
      <c r="F117" s="663" t="s">
        <v>87</v>
      </c>
      <c r="G117" s="663"/>
      <c r="H117" s="663"/>
      <c r="I117" s="663" t="b">
        <v>0</v>
      </c>
      <c r="J117" s="663"/>
      <c r="K117" s="663"/>
      <c r="L117" s="663"/>
      <c r="M117" s="663"/>
      <c r="N117" s="663"/>
      <c r="O117" s="663" t="b">
        <v>1</v>
      </c>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273"/>
      <c r="AK117" s="202"/>
    </row>
    <row r="118" spans="1:37" s="79" customFormat="1" ht="22.5" customHeight="1">
      <c r="A118" s="665" t="s">
        <v>88</v>
      </c>
      <c r="B118" s="666"/>
      <c r="C118" s="666"/>
      <c r="D118" s="667"/>
      <c r="E118" s="64" t="b">
        <v>1</v>
      </c>
      <c r="F118" s="661" t="s">
        <v>89</v>
      </c>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2"/>
      <c r="AK118" s="202"/>
    </row>
    <row r="119" spans="1:37" s="79" customFormat="1" ht="15" customHeight="1">
      <c r="A119" s="668"/>
      <c r="B119" s="472"/>
      <c r="C119" s="472"/>
      <c r="D119" s="669"/>
      <c r="E119" s="61" t="b">
        <v>0</v>
      </c>
      <c r="F119" s="676" t="s">
        <v>90</v>
      </c>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274"/>
      <c r="AK119" s="99"/>
    </row>
    <row r="120" spans="1:37" s="79" customFormat="1" ht="13.5" customHeight="1">
      <c r="A120" s="668"/>
      <c r="B120" s="472"/>
      <c r="C120" s="472"/>
      <c r="D120" s="669"/>
      <c r="E120" s="64" t="b">
        <v>0</v>
      </c>
      <c r="F120" s="676" t="s">
        <v>91</v>
      </c>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275"/>
    </row>
    <row r="121" spans="1:37" s="79" customFormat="1" ht="15.75" customHeight="1">
      <c r="A121" s="670"/>
      <c r="B121" s="671"/>
      <c r="C121" s="671"/>
      <c r="D121" s="672"/>
      <c r="E121" s="65" t="b">
        <v>1</v>
      </c>
      <c r="F121" s="663" t="s">
        <v>92</v>
      </c>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4"/>
    </row>
    <row r="122" spans="1:37" s="79" customFormat="1" ht="13.5" customHeight="1">
      <c r="A122" s="665" t="s">
        <v>93</v>
      </c>
      <c r="B122" s="666"/>
      <c r="C122" s="666"/>
      <c r="D122" s="667"/>
      <c r="E122" s="64" t="b">
        <v>1</v>
      </c>
      <c r="F122" s="661" t="s">
        <v>94</v>
      </c>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272"/>
    </row>
    <row r="123" spans="1:37" s="79" customFormat="1" ht="21" customHeight="1">
      <c r="A123" s="668"/>
      <c r="B123" s="472"/>
      <c r="C123" s="472"/>
      <c r="D123" s="669"/>
      <c r="E123" s="61" t="b">
        <v>1</v>
      </c>
      <c r="F123" s="676" t="s">
        <v>95</v>
      </c>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8"/>
    </row>
    <row r="124" spans="1:37" s="79" customFormat="1" ht="13.5" customHeight="1">
      <c r="A124" s="668"/>
      <c r="B124" s="472"/>
      <c r="C124" s="472"/>
      <c r="D124" s="669"/>
      <c r="E124" s="61" t="b">
        <v>0</v>
      </c>
      <c r="F124" s="676" t="s">
        <v>96</v>
      </c>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270"/>
    </row>
    <row r="125" spans="1:37" s="79" customFormat="1" ht="13.5" customHeight="1">
      <c r="A125" s="670"/>
      <c r="B125" s="671"/>
      <c r="C125" s="671"/>
      <c r="D125" s="672"/>
      <c r="E125" s="65" t="b">
        <v>0</v>
      </c>
      <c r="F125" s="663" t="s">
        <v>97</v>
      </c>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276"/>
    </row>
    <row r="126" spans="1:37" s="79" customFormat="1" ht="13.5" customHeight="1">
      <c r="A126" s="665" t="s">
        <v>98</v>
      </c>
      <c r="B126" s="666"/>
      <c r="C126" s="666"/>
      <c r="D126" s="667"/>
      <c r="E126" s="64" t="b">
        <v>1</v>
      </c>
      <c r="F126" s="661" t="s">
        <v>99</v>
      </c>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2"/>
    </row>
    <row r="127" spans="1:37" s="79" customFormat="1" ht="13.5" customHeight="1">
      <c r="A127" s="668"/>
      <c r="B127" s="472"/>
      <c r="C127" s="472"/>
      <c r="D127" s="669"/>
      <c r="E127" s="61" t="b">
        <v>0</v>
      </c>
      <c r="F127" s="676" t="s">
        <v>100</v>
      </c>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270"/>
    </row>
    <row r="128" spans="1:37" s="79" customFormat="1" ht="13.5" customHeight="1">
      <c r="A128" s="668"/>
      <c r="B128" s="472"/>
      <c r="C128" s="472"/>
      <c r="D128" s="669"/>
      <c r="E128" s="61" t="b">
        <v>0</v>
      </c>
      <c r="F128" s="676" t="s">
        <v>101</v>
      </c>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270"/>
    </row>
    <row r="129" spans="1:49" s="79" customFormat="1" ht="13.5" customHeight="1" thickBot="1">
      <c r="A129" s="670"/>
      <c r="B129" s="671"/>
      <c r="C129" s="671"/>
      <c r="D129" s="672"/>
      <c r="E129" s="66" t="b">
        <v>0</v>
      </c>
      <c r="F129" s="660" t="s">
        <v>102</v>
      </c>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5" t="s">
        <v>122</v>
      </c>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4" t="s">
        <v>68</v>
      </c>
      <c r="C138" s="674"/>
      <c r="D138" s="674"/>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3"/>
  <sheetViews>
    <sheetView tabSelected="1" view="pageBreakPreview" topLeftCell="A13"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坂下　昌彦</cp:lastModifiedBy>
  <cp:lastPrinted>2023-02-27T08:06:40Z</cp:lastPrinted>
  <dcterms:created xsi:type="dcterms:W3CDTF">2023-01-10T13:53:21Z</dcterms:created>
  <dcterms:modified xsi:type="dcterms:W3CDTF">2024-03-13T02:59:47Z</dcterms:modified>
</cp:coreProperties>
</file>