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志摩市料金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<sst xmlns="http://schemas.openxmlformats.org/spreadsheetml/2006/main" count="28" uniqueCount="20">
  <si>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基本料金</t>
  </si>
  <si>
    <t>超過料金</t>
  </si>
  <si>
    <t>M使用料</t>
  </si>
  <si>
    <t>口径</t>
  </si>
  <si>
    <t>9～20</t>
  </si>
  <si>
    <t>21～30</t>
  </si>
  <si>
    <t>31～50</t>
  </si>
  <si>
    <t>51～100</t>
  </si>
  <si>
    <t>101～200</t>
  </si>
  <si>
    <t>201～500</t>
  </si>
  <si>
    <t>501～1000</t>
  </si>
  <si>
    <t>100１～</t>
  </si>
  <si>
    <t>志摩市</t>
  </si>
  <si>
    <t>新市</t>
  </si>
  <si>
    <t>水量（㎥）</t>
  </si>
  <si>
    <t>１３㎜</t>
  </si>
  <si>
    <t>２０㎜</t>
  </si>
  <si>
    <t>２５㎜</t>
  </si>
  <si>
    <t>水道料金早見表（メータ使用料、消費税込）</t>
  </si>
  <si>
    <t>（単位：円）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</si>
</sst>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2" fillId="0" borderId="0" xfId="48" applyFont="1" applyAlignment="1">
      <alignment/>
    </xf>
    <xf numFmtId="38" fontId="3" fillId="33" borderId="0" xfId="48" applyFont="1" applyFill="1" applyAlignment="1">
      <alignment shrinkToFit="1"/>
    </xf>
    <xf numFmtId="38" fontId="3" fillId="0" borderId="0" xfId="48" applyFont="1" applyAlignment="1">
      <alignment shrinkToFit="1"/>
    </xf>
    <xf numFmtId="38" fontId="3" fillId="0" borderId="0" xfId="48" applyFont="1" applyAlignment="1">
      <alignment horizontal="center" shrinkToFit="1"/>
    </xf>
    <xf numFmtId="38" fontId="3" fillId="0" borderId="0" xfId="48" applyFont="1" applyAlignment="1">
      <alignment horizontal="left" vertical="top" shrinkToFit="1"/>
    </xf>
    <xf numFmtId="38" fontId="3" fillId="33" borderId="10" xfId="48" applyFont="1" applyFill="1" applyBorder="1" applyAlignment="1">
      <alignment shrinkToFit="1"/>
    </xf>
    <xf numFmtId="38" fontId="3" fillId="0" borderId="11" xfId="48" applyFont="1" applyBorder="1" applyAlignment="1">
      <alignment horizontal="center" shrinkToFit="1"/>
    </xf>
    <xf numFmtId="38" fontId="3" fillId="0" borderId="12" xfId="48" applyFont="1" applyBorder="1" applyAlignment="1">
      <alignment horizontal="center" shrinkToFit="1"/>
    </xf>
    <xf numFmtId="38" fontId="3" fillId="0" borderId="13" xfId="48" applyFont="1" applyBorder="1" applyAlignment="1">
      <alignment horizontal="center" shrinkToFit="1"/>
    </xf>
    <xf numFmtId="38" fontId="3" fillId="0" borderId="14" xfId="48" applyFont="1" applyBorder="1" applyAlignment="1">
      <alignment horizontal="center" shrinkToFit="1"/>
    </xf>
    <xf numFmtId="38" fontId="3" fillId="0" borderId="15" xfId="48" applyFont="1" applyBorder="1" applyAlignment="1">
      <alignment horizontal="center" shrinkToFit="1"/>
    </xf>
    <xf numFmtId="176" fontId="3" fillId="0" borderId="16" xfId="48" applyNumberFormat="1" applyFont="1" applyBorder="1" applyAlignment="1">
      <alignment shrinkToFit="1"/>
    </xf>
    <xf numFmtId="176" fontId="3" fillId="0" borderId="17" xfId="48" applyNumberFormat="1" applyFont="1" applyBorder="1" applyAlignment="1">
      <alignment shrinkToFit="1"/>
    </xf>
    <xf numFmtId="176" fontId="3" fillId="0" borderId="18" xfId="48" applyNumberFormat="1" applyFont="1" applyBorder="1" applyAlignment="1">
      <alignment shrinkToFit="1"/>
    </xf>
    <xf numFmtId="38" fontId="3" fillId="0" borderId="19" xfId="48" applyFont="1" applyBorder="1" applyAlignment="1">
      <alignment horizontal="center" shrinkToFit="1"/>
    </xf>
    <xf numFmtId="176" fontId="3" fillId="0" borderId="20" xfId="48" applyNumberFormat="1" applyFont="1" applyBorder="1" applyAlignment="1">
      <alignment shrinkToFit="1"/>
    </xf>
    <xf numFmtId="176" fontId="3" fillId="0" borderId="21" xfId="48" applyNumberFormat="1" applyFont="1" applyBorder="1" applyAlignment="1">
      <alignment shrinkToFit="1"/>
    </xf>
    <xf numFmtId="176" fontId="3" fillId="0" borderId="22" xfId="48" applyNumberFormat="1" applyFont="1" applyBorder="1" applyAlignment="1">
      <alignment shrinkToFit="1"/>
    </xf>
    <xf numFmtId="38" fontId="3" fillId="0" borderId="23" xfId="48" applyFont="1" applyBorder="1" applyAlignment="1">
      <alignment horizontal="center" shrinkToFit="1"/>
    </xf>
    <xf numFmtId="176" fontId="3" fillId="0" borderId="24" xfId="48" applyNumberFormat="1" applyFont="1" applyBorder="1" applyAlignment="1">
      <alignment shrinkToFit="1"/>
    </xf>
    <xf numFmtId="176" fontId="3" fillId="0" borderId="25" xfId="48" applyNumberFormat="1" applyFont="1" applyBorder="1" applyAlignment="1">
      <alignment shrinkToFit="1"/>
    </xf>
    <xf numFmtId="176" fontId="3" fillId="0" borderId="26" xfId="48" applyNumberFormat="1" applyFont="1" applyBorder="1" applyAlignment="1">
      <alignment shrinkToFit="1"/>
    </xf>
    <xf numFmtId="38" fontId="3" fillId="0" borderId="10" xfId="48" applyFont="1" applyBorder="1" applyAlignment="1">
      <alignment horizontal="center" shrinkToFit="1"/>
    </xf>
    <xf numFmtId="176" fontId="3" fillId="0" borderId="10" xfId="48" applyNumberFormat="1" applyFont="1" applyBorder="1" applyAlignment="1">
      <alignment shrinkToFit="1"/>
    </xf>
    <xf numFmtId="38" fontId="3" fillId="0" borderId="27" xfId="48" applyFont="1" applyBorder="1" applyAlignment="1">
      <alignment horizontal="center" shrinkToFit="1"/>
    </xf>
    <xf numFmtId="176" fontId="3" fillId="0" borderId="28" xfId="48" applyNumberFormat="1" applyFont="1" applyBorder="1" applyAlignment="1">
      <alignment shrinkToFit="1"/>
    </xf>
    <xf numFmtId="176" fontId="3" fillId="0" borderId="29" xfId="48" applyNumberFormat="1" applyFont="1" applyBorder="1" applyAlignment="1">
      <alignment shrinkToFit="1"/>
    </xf>
    <xf numFmtId="176" fontId="3" fillId="0" borderId="30" xfId="48" applyNumberFormat="1" applyFont="1" applyBorder="1" applyAlignment="1">
      <alignment shrinkToFit="1"/>
    </xf>
    <xf numFmtId="38" fontId="3" fillId="0" borderId="0" xfId="48" applyFont="1" applyAlignment="1">
      <alignment horizontal="left" vertical="center" shrinkToFit="1"/>
    </xf>
    <xf numFmtId="38" fontId="3" fillId="33" borderId="0" xfId="48" applyFont="1" applyFill="1" applyBorder="1" applyAlignment="1">
      <alignment shrinkToFit="1"/>
    </xf>
    <xf numFmtId="38" fontId="3" fillId="0" borderId="16" xfId="48" applyFont="1" applyBorder="1" applyAlignment="1">
      <alignment horizontal="center" shrinkToFit="1"/>
    </xf>
    <xf numFmtId="38" fontId="3" fillId="0" borderId="17" xfId="48" applyFont="1" applyBorder="1" applyAlignment="1">
      <alignment horizontal="center" shrinkToFit="1"/>
    </xf>
    <xf numFmtId="38" fontId="3" fillId="0" borderId="18" xfId="48" applyFont="1" applyBorder="1" applyAlignment="1">
      <alignment horizontal="center" shrinkToFit="1"/>
    </xf>
    <xf numFmtId="38" fontId="3" fillId="0" borderId="31" xfId="48" applyFont="1" applyBorder="1" applyAlignment="1">
      <alignment horizontal="center" shrinkToFit="1"/>
    </xf>
    <xf numFmtId="38" fontId="3" fillId="0" borderId="32" xfId="48" applyFont="1" applyBorder="1" applyAlignment="1">
      <alignment horizontal="right" vertical="center" shrinkToFit="1"/>
    </xf>
    <xf numFmtId="38" fontId="4" fillId="0" borderId="0" xfId="48" applyFont="1" applyAlignment="1">
      <alignment horizontal="left" vertical="center" shrinkToFit="1"/>
    </xf>
    <xf numFmtId="38" fontId="3" fillId="0" borderId="33" xfId="48" applyFont="1" applyBorder="1" applyAlignment="1">
      <alignment horizontal="center" shrinkToFit="1"/>
    </xf>
    <xf numFmtId="176" fontId="3" fillId="0" borderId="34" xfId="48" applyNumberFormat="1" applyFont="1" applyBorder="1" applyAlignment="1">
      <alignment shrinkToFit="1"/>
    </xf>
    <xf numFmtId="176" fontId="3" fillId="0" borderId="35" xfId="48" applyNumberFormat="1" applyFont="1" applyBorder="1" applyAlignment="1">
      <alignment shrinkToFit="1"/>
    </xf>
    <xf numFmtId="176" fontId="3" fillId="0" borderId="36" xfId="48" applyNumberFormat="1" applyFont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12</xdr:col>
      <xdr:colOff>590550</xdr:colOff>
      <xdr:row>4</xdr:row>
      <xdr:rowOff>0</xdr:rowOff>
    </xdr:to>
    <xdr:sp>
      <xdr:nvSpPr>
        <xdr:cNvPr id="1" name="直線コネクタ 2"/>
        <xdr:cNvSpPr>
          <a:spLocks/>
        </xdr:cNvSpPr>
      </xdr:nvSpPr>
      <xdr:spPr>
        <a:xfrm flipV="1">
          <a:off x="2333625" y="704850"/>
          <a:ext cx="2314575" cy="190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9525</xdr:rowOff>
    </xdr:from>
    <xdr:to>
      <xdr:col>16</xdr:col>
      <xdr:colOff>581025</xdr:colOff>
      <xdr:row>4</xdr:row>
      <xdr:rowOff>0</xdr:rowOff>
    </xdr:to>
    <xdr:sp>
      <xdr:nvSpPr>
        <xdr:cNvPr id="2" name="直線コネクタ 4"/>
        <xdr:cNvSpPr>
          <a:spLocks/>
        </xdr:cNvSpPr>
      </xdr:nvSpPr>
      <xdr:spPr>
        <a:xfrm flipV="1">
          <a:off x="4667250" y="714375"/>
          <a:ext cx="2305050" cy="1809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zoomScalePageLayoutView="0" workbookViewId="0" topLeftCell="F1">
      <selection activeCell="F49" sqref="F49"/>
    </sheetView>
  </sheetViews>
  <sheetFormatPr defaultColWidth="9.00390625" defaultRowHeight="13.5" outlineLevelCol="1"/>
  <cols>
    <col min="1" max="1" width="9.00390625" style="3" hidden="1" customWidth="1" outlineLevel="1"/>
    <col min="2" max="2" width="10.375" style="3" hidden="1" customWidth="1" outlineLevel="1"/>
    <col min="3" max="4" width="9.00390625" style="3" hidden="1" customWidth="1" outlineLevel="1"/>
    <col min="5" max="5" width="6.75390625" style="3" hidden="1" customWidth="1" outlineLevel="1"/>
    <col min="6" max="6" width="6.625" style="4" customWidth="1" collapsed="1"/>
    <col min="7" max="9" width="8.00390625" style="4" customWidth="1"/>
    <col min="10" max="10" width="6.625" style="3" customWidth="1"/>
    <col min="11" max="13" width="8.00390625" style="3" customWidth="1"/>
    <col min="14" max="14" width="6.625" style="3" customWidth="1"/>
    <col min="15" max="17" width="8.00390625" style="3" customWidth="1"/>
    <col min="18" max="25" width="9.00390625" style="3" customWidth="1"/>
    <col min="26" max="26" width="9.00390625" style="1" customWidth="1"/>
    <col min="27" max="16384" width="9.00390625" style="3" customWidth="1"/>
  </cols>
  <sheetData>
    <row r="1" spans="6:17" ht="24" customHeight="1">
      <c r="F1" s="36" t="s">
        <v>18</v>
      </c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26" ht="16.5" customHeight="1" thickBot="1">
      <c r="A2" s="2"/>
      <c r="B2" s="2"/>
      <c r="C2" s="2" t="s">
        <v>3</v>
      </c>
      <c r="G2" s="5"/>
      <c r="H2" s="5"/>
      <c r="I2" s="5"/>
      <c r="P2" s="35" t="s">
        <v>19</v>
      </c>
      <c r="Q2" s="35"/>
      <c r="Z2" s="3"/>
    </row>
    <row r="3" spans="1:26" ht="15" customHeight="1" thickBot="1">
      <c r="A3" s="2" t="s">
        <v>13</v>
      </c>
      <c r="B3" s="6" t="s">
        <v>12</v>
      </c>
      <c r="C3" s="6">
        <v>13</v>
      </c>
      <c r="F3" s="7" t="s">
        <v>14</v>
      </c>
      <c r="G3" s="8" t="s">
        <v>15</v>
      </c>
      <c r="H3" s="9" t="s">
        <v>16</v>
      </c>
      <c r="I3" s="10" t="s">
        <v>17</v>
      </c>
      <c r="J3" s="7" t="s">
        <v>14</v>
      </c>
      <c r="K3" s="8" t="s">
        <v>15</v>
      </c>
      <c r="L3" s="9" t="s">
        <v>16</v>
      </c>
      <c r="M3" s="10" t="s">
        <v>17</v>
      </c>
      <c r="N3" s="7" t="s">
        <v>14</v>
      </c>
      <c r="O3" s="9" t="s">
        <v>15</v>
      </c>
      <c r="P3" s="9" t="s">
        <v>16</v>
      </c>
      <c r="Q3" s="10" t="s">
        <v>17</v>
      </c>
      <c r="Z3" s="3"/>
    </row>
    <row r="4" spans="1:26" ht="15" customHeight="1">
      <c r="A4" s="2"/>
      <c r="B4" s="30"/>
      <c r="C4" s="30"/>
      <c r="F4" s="11">
        <v>0</v>
      </c>
      <c r="G4" s="12">
        <f>INT((1280+IF((F4-8)&gt;12,12,IF((F4-8)&gt;0,(F4-8),0))*$C$16+IF((F4-20)&gt;10,10,IF((F4-20)&gt;0,(F4-20),0))*$C$17+IF((F4-30)&gt;20,20,IF((F4-30)&gt;0,(F4-30),0))*$C$18+IF((F4-50)&gt;50,50,IF((F4-50)&gt;0,(F4-50),0))*$C$19+IF((F4-100)&gt;100,100,IF((F4-100)&gt;0,(F4-100),0))*$C$20+IF((F4-200)&gt;300,300,IF((F4-200)&gt;0,(F4-200),0))*$C$21+IF((F4-500)&gt;500,500,IF((F4-500)&gt;0,(F4-500),0))*$C$22+IF((F4-1000)&gt;0,(F4-1000),0)*$C$23+LOOKUP($B$5,$B$5:$B$14,$C$5:$C$14))*1.08)</f>
        <v>1458</v>
      </c>
      <c r="H4" s="13">
        <f>INT((1280+IF((F4-8)&gt;12,12,IF((F4-8)&gt;0,(F4-8),0))*$C$16+IF((F4-20)&gt;10,10,IF((F4-20)&gt;0,(F4-20),0))*$C$17+IF((F4-30)&gt;20,20,IF((F4-30)&gt;0,(F4-30),0))*$C$18+IF((F4-50)&gt;50,50,IF((F4-50)&gt;0,(F4-50),0))*$C$19+IF((F4-100)&gt;100,100,IF((F4-100)&gt;0,(F4-100),0))*$C$20+IF((F4-200)&gt;300,300,IF((F4-200)&gt;0,(F4-200),0))*$C$21+IF((F4-500)&gt;500,500,IF((F4-500)&gt;0,(F4-500),0))*$C$22+IF((F4-1000)&gt;0,(F4-1000),0)*$C$23+LOOKUP($B$6,$B$5:$B$14,$C$5:$C$14))*1.08)</f>
        <v>1533</v>
      </c>
      <c r="I4" s="14">
        <f>INT((1280+IF((F4-8)&gt;12,12,IF((F4-8)&gt;0,(F4-8),0))*$C$16+IF((F4-20)&gt;10,10,IF((F4-20)&gt;0,(F4-20),0))*$C$17+IF((F4-30)&gt;20,20,IF((F4-30)&gt;0,(F4-30),0))*$C$18+IF((F4-50)&gt;50,50,IF((F4-50)&gt;0,(F4-50),0))*$C$19+IF((F4-100)&gt;100,100,IF((F4-100)&gt;0,(F4-100),0))*$C$20+IF((F4-200)&gt;300,300,IF((F4-200)&gt;0,(F4-200),0))*$C$21+IF((F4-500)&gt;500,500,IF((F4-500)&gt;0,(F4-500),0))*$C$22+IF((F4-1000)&gt;0,(F4-1000),0)*$C$23+LOOKUP($B$7,$B$5:$B$14,$C$5:$C$14))*1.08)</f>
        <v>1609</v>
      </c>
      <c r="J4" s="11"/>
      <c r="K4" s="34"/>
      <c r="L4" s="32"/>
      <c r="M4" s="33"/>
      <c r="N4" s="11"/>
      <c r="O4" s="31"/>
      <c r="P4" s="32"/>
      <c r="Q4" s="33"/>
      <c r="Z4" s="3"/>
    </row>
    <row r="5" spans="1:26" ht="15" customHeight="1">
      <c r="A5" s="2" t="s">
        <v>2</v>
      </c>
      <c r="B5" s="2">
        <v>13</v>
      </c>
      <c r="C5" s="2">
        <v>70</v>
      </c>
      <c r="F5" s="15">
        <v>1</v>
      </c>
      <c r="G5" s="16">
        <f>INT((1280+IF((F5-8)&gt;12,12,IF((F5-8)&gt;0,(F5-8),0))*$C$16+IF((F5-20)&gt;10,10,IF((F5-20)&gt;0,(F5-20),0))*$C$17+IF((F5-30)&gt;20,20,IF((F5-30)&gt;0,(F5-30),0))*$C$18+IF((F5-50)&gt;50,50,IF((F5-50)&gt;0,(F5-50),0))*$C$19+IF((F5-100)&gt;100,100,IF((F5-100)&gt;0,(F5-100),0))*$C$20+IF((F5-200)&gt;300,300,IF((F5-200)&gt;0,(F5-200),0))*$C$21+IF((F5-500)&gt;500,500,IF((F5-500)&gt;0,(F5-500),0))*$C$22+IF((F5-1000)&gt;0,(F5-1000),0)*$C$23+LOOKUP($B$5,$B$5:$B$14,$C$5:$C$14))*1.08)</f>
        <v>1458</v>
      </c>
      <c r="H5" s="17">
        <f>INT((1280+IF((F5-8)&gt;12,12,IF((F5-8)&gt;0,(F5-8),0))*$C$16+IF((F5-20)&gt;10,10,IF((F5-20)&gt;0,(F5-20),0))*$C$17+IF((F5-30)&gt;20,20,IF((F5-30)&gt;0,(F5-30),0))*$C$18+IF((F5-50)&gt;50,50,IF((F5-50)&gt;0,(F5-50),0))*$C$19+IF((F5-100)&gt;100,100,IF((F5-100)&gt;0,(F5-100),0))*$C$20+IF((F5-200)&gt;300,300,IF((F5-200)&gt;0,(F5-200),0))*$C$21+IF((F5-500)&gt;500,500,IF((F5-500)&gt;0,(F5-500),0))*$C$22+IF((F5-1000)&gt;0,(F5-1000),0)*$C$23+LOOKUP($B$6,$B$5:$B$14,$C$5:$C$14))*1.08)</f>
        <v>1533</v>
      </c>
      <c r="I5" s="18">
        <f>INT((1280+IF((F5-8)&gt;12,12,IF((F5-8)&gt;0,(F5-8),0))*$C$16+IF((F5-20)&gt;10,10,IF((F5-20)&gt;0,(F5-20),0))*$C$17+IF((F5-30)&gt;20,20,IF((F5-30)&gt;0,(F5-30),0))*$C$18+IF((F5-50)&gt;50,50,IF((F5-50)&gt;0,(F5-50),0))*$C$19+IF((F5-100)&gt;100,100,IF((F5-100)&gt;0,(F5-100),0))*$C$20+IF((F5-200)&gt;300,300,IF((F5-200)&gt;0,(F5-200),0))*$C$21+IF((F5-500)&gt;500,500,IF((F5-500)&gt;0,(F5-500),0))*$C$22+IF((F5-1000)&gt;0,(F5-1000),0)*$C$23+LOOKUP($B$7,$B$5:$B$14,$C$5:$C$14))*1.08)</f>
        <v>1609</v>
      </c>
      <c r="J5" s="15">
        <v>51</v>
      </c>
      <c r="K5" s="16">
        <f>INT((1280+IF((J5-8)&gt;12,12,IF((J5-8)&gt;0,(J5-8),0))*$C$16+IF((J5-20)&gt;10,10,IF((J5-20)&gt;0,(J5-20),0))*$C$17+IF((J5-30)&gt;20,20,IF((J5-30)&gt;0,(J5-30),0))*$C$18+IF((J5-50)&gt;50,50,IF((J5-50)&gt;0,(J5-50),0))*$C$19+IF((J5-100)&gt;100,100,IF((J5-100)&gt;0,(J5-100),0))*$C$20+IF((J5-200)&gt;300,300,IF((J5-200)&gt;0,(J5-200),0))*$C$21+IF((J5-500)&gt;500,500,IF((J5-500)&gt;0,(J5-500),0))*$C$22+IF((J5-1000)&gt;0,(J5-1000),0)*$C$23+LOOKUP($B$5,$B$5:$B$14,$C$5:$C$14))*1.08)</f>
        <v>12474</v>
      </c>
      <c r="L5" s="17">
        <f>INT((1280+IF((J5-8)&gt;12,12,IF((J5-8)&gt;0,(J5-8),0))*$C$16+IF((J5-20)&gt;10,10,IF((J5-20)&gt;0,(J5-20),0))*$C$17+IF((J5-30)&gt;20,20,IF((J5-30)&gt;0,(J5-30),0))*$C$18+IF((J5-50)&gt;50,50,IF((J5-50)&gt;0,(J5-50),0))*$C$19+IF((J5-100)&gt;100,100,IF((J5-100)&gt;0,(J5-100),0))*$C$20+IF((J5-200)&gt;300,300,IF((J5-200)&gt;0,(J5-200),0))*$C$21+IF((J5-500)&gt;500,500,IF((J5-500)&gt;0,(J5-500),0))*$C$22+IF((J5-1000)&gt;0,(J5-1000),0)*$C$23+LOOKUP($B$6,$B$5:$B$14,$C$5:$C$14))*1.08)</f>
        <v>12549</v>
      </c>
      <c r="M5" s="18">
        <f>INT((1280+IF((J5-8)&gt;12,12,IF((J5-8)&gt;0,(J5-8),0))*$C$16+IF((J5-20)&gt;10,10,IF((J5-20)&gt;0,(J5-20),0))*$C$17+IF((J5-30)&gt;20,20,IF((J5-30)&gt;0,(J5-30),0))*$C$18+IF((J5-50)&gt;50,50,IF((J5-50)&gt;0,(J5-50),0))*$C$19+IF((J5-100)&gt;100,100,IF((J5-100)&gt;0,(J5-100),0))*$C$20+IF((J5-200)&gt;300,300,IF((J5-200)&gt;0,(J5-200),0))*$C$21+IF((J5-500)&gt;500,500,IF((J5-500)&gt;0,(J5-500),0))*$C$22+IF((J5-1000)&gt;0,(J5-1000),0)*$C$23+LOOKUP($B$7,$B$5:$B$14,$C$5:$C$14))*1.08)</f>
        <v>12625</v>
      </c>
      <c r="N5" s="15">
        <v>101</v>
      </c>
      <c r="O5" s="16">
        <f>INT((1280+IF((N5-8)&gt;12,12,IF((N5-8)&gt;0,(N5-8),0))*$C$16+IF((N5-20)&gt;10,10,IF((N5-20)&gt;0,(N5-20),0))*$C$17+IF((N5-30)&gt;20,20,IF((N5-30)&gt;0,(N5-30),0))*$C$18+IF((N5-50)&gt;50,50,IF((N5-50)&gt;0,(N5-50),0))*$C$19+IF((N5-100)&gt;100,100,IF((N5-100)&gt;0,(N5-100),0))*$C$20+IF((N5-200)&gt;300,300,IF((N5-200)&gt;0,(N5-200),0))*$C$21+IF((N5-500)&gt;500,500,IF((N5-500)&gt;0,(N5-500),0))*$C$22+IF((N5-1000)&gt;0,(N5-1000),0)*$C$23+LOOKUP($B$5,$B$5:$B$14,$C$5:$C$14))*1.08)</f>
        <v>26524</v>
      </c>
      <c r="P5" s="17">
        <f>INT((1280+IF((N5-8)&gt;12,12,IF((N5-8)&gt;0,(N5-8),0))*$C$16+IF((N5-20)&gt;10,10,IF((N5-20)&gt;0,(N5-20),0))*$C$17+IF((N5-30)&gt;20,20,IF((N5-30)&gt;0,(N5-30),0))*$C$18+IF((N5-50)&gt;50,50,IF((N5-50)&gt;0,(N5-50),0))*$C$19+IF((N5-100)&gt;100,100,IF((N5-100)&gt;0,(N5-100),0))*$C$20+IF((N5-200)&gt;300,300,IF((N5-200)&gt;0,(N5-200),0))*$C$21+IF((N5-500)&gt;500,500,IF((N5-500)&gt;0,(N5-500),0))*$C$22+IF((N5-1000)&gt;0,(N5-1000),0)*$C$23+LOOKUP($B$6,$B$5:$B$14,$C$5:$C$14))*1.08)</f>
        <v>26600</v>
      </c>
      <c r="Q5" s="18">
        <f>INT((1280+IF((N5-8)&gt;12,12,IF((N5-8)&gt;0,(N5-8),0))*$C$16+IF((N5-20)&gt;10,10,IF((N5-20)&gt;0,(N5-20),0))*$C$17+IF((N5-30)&gt;20,20,IF((N5-30)&gt;0,(N5-30),0))*$C$18+IF((N5-50)&gt;50,50,IF((N5-50)&gt;0,(N5-50),0))*$C$19+IF((N5-100)&gt;100,100,IF((N5-100)&gt;0,(N5-100),0))*$C$20+IF((N5-200)&gt;300,300,IF((N5-200)&gt;0,(N5-200),0))*$C$21+IF((N5-500)&gt;500,500,IF((N5-500)&gt;0,(N5-500),0))*$C$22+IF((N5-1000)&gt;0,(N5-1000),0)*$C$23+LOOKUP($B$7,$B$5:$B$14,$C$5:$C$14))*1.08)</f>
        <v>26676</v>
      </c>
      <c r="Z5" s="3"/>
    </row>
    <row r="6" spans="1:26" ht="15" customHeight="1">
      <c r="A6" s="2"/>
      <c r="B6" s="2">
        <v>20</v>
      </c>
      <c r="C6" s="2">
        <v>140</v>
      </c>
      <c r="F6" s="19">
        <v>2</v>
      </c>
      <c r="G6" s="20">
        <f aca="true" t="shared" si="0" ref="G6:G54">INT((1280+IF((F6-8)&gt;12,12,IF((F6-8)&gt;0,(F6-8),0))*$C$16+IF((F6-20)&gt;10,10,IF((F6-20)&gt;0,(F6-20),0))*$C$17+IF((F6-30)&gt;20,20,IF((F6-30)&gt;0,(F6-30),0))*$C$18+IF((F6-50)&gt;50,50,IF((F6-50)&gt;0,(F6-50),0))*$C$19+IF((F6-100)&gt;100,100,IF((F6-100)&gt;0,(F6-100),0))*$C$20+IF((F6-200)&gt;300,300,IF((F6-200)&gt;0,(F6-200),0))*$C$21+IF((F6-500)&gt;500,500,IF((F6-500)&gt;0,(F6-500),0))*$C$22+IF((F6-1000)&gt;0,(F6-1000),0)*$C$23+LOOKUP($B$5,$B$5:$B$14,$C$5:$C$14))*1.08)</f>
        <v>1458</v>
      </c>
      <c r="H6" s="21">
        <f aca="true" t="shared" si="1" ref="H6:H54">INT((1280+IF((F6-8)&gt;12,12,IF((F6-8)&gt;0,(F6-8),0))*$C$16+IF((F6-20)&gt;10,10,IF((F6-20)&gt;0,(F6-20),0))*$C$17+IF((F6-30)&gt;20,20,IF((F6-30)&gt;0,(F6-30),0))*$C$18+IF((F6-50)&gt;50,50,IF((F6-50)&gt;0,(F6-50),0))*$C$19+IF((F6-100)&gt;100,100,IF((F6-100)&gt;0,(F6-100),0))*$C$20+IF((F6-200)&gt;300,300,IF((F6-200)&gt;0,(F6-200),0))*$C$21+IF((F6-500)&gt;500,500,IF((F6-500)&gt;0,(F6-500),0))*$C$22+IF((F6-1000)&gt;0,(F6-1000),0)*$C$23+LOOKUP($B$6,$B$5:$B$14,$C$5:$C$14))*1.08)</f>
        <v>1533</v>
      </c>
      <c r="I6" s="22">
        <f aca="true" t="shared" si="2" ref="I6:I54">INT((1280+IF((F6-8)&gt;12,12,IF((F6-8)&gt;0,(F6-8),0))*$C$16+IF((F6-20)&gt;10,10,IF((F6-20)&gt;0,(F6-20),0))*$C$17+IF((F6-30)&gt;20,20,IF((F6-30)&gt;0,(F6-30),0))*$C$18+IF((F6-50)&gt;50,50,IF((F6-50)&gt;0,(F6-50),0))*$C$19+IF((F6-100)&gt;100,100,IF((F6-100)&gt;0,(F6-100),0))*$C$20+IF((F6-200)&gt;300,300,IF((F6-200)&gt;0,(F6-200),0))*$C$21+IF((F6-500)&gt;500,500,IF((F6-500)&gt;0,(F6-500),0))*$C$22+IF((F6-1000)&gt;0,(F6-1000),0)*$C$23+LOOKUP($B$7,$B$5:$B$14,$C$5:$C$14))*1.08)</f>
        <v>1609</v>
      </c>
      <c r="J6" s="19">
        <v>52</v>
      </c>
      <c r="K6" s="20">
        <f aca="true" t="shared" si="3" ref="K6:K54">INT((1280+IF((J6-8)&gt;12,12,IF((J6-8)&gt;0,(J6-8),0))*$C$16+IF((J6-20)&gt;10,10,IF((J6-20)&gt;0,(J6-20),0))*$C$17+IF((J6-30)&gt;20,20,IF((J6-30)&gt;0,(J6-30),0))*$C$18+IF((J6-50)&gt;50,50,IF((J6-50)&gt;0,(J6-50),0))*$C$19+IF((J6-100)&gt;100,100,IF((J6-100)&gt;0,(J6-100),0))*$C$20+IF((J6-200)&gt;300,300,IF((J6-200)&gt;0,(J6-200),0))*$C$21+IF((J6-500)&gt;500,500,IF((J6-500)&gt;0,(J6-500),0))*$C$22+IF((J6-1000)&gt;0,(J6-1000),0)*$C$23+LOOKUP($B$5,$B$5:$B$14,$C$5:$C$14))*1.08)</f>
        <v>12754</v>
      </c>
      <c r="L6" s="21">
        <f aca="true" t="shared" si="4" ref="L6:L54">INT((1280+IF((J6-8)&gt;12,12,IF((J6-8)&gt;0,(J6-8),0))*$C$16+IF((J6-20)&gt;10,10,IF((J6-20)&gt;0,(J6-20),0))*$C$17+IF((J6-30)&gt;20,20,IF((J6-30)&gt;0,(J6-30),0))*$C$18+IF((J6-50)&gt;50,50,IF((J6-50)&gt;0,(J6-50),0))*$C$19+IF((J6-100)&gt;100,100,IF((J6-100)&gt;0,(J6-100),0))*$C$20+IF((J6-200)&gt;300,300,IF((J6-200)&gt;0,(J6-200),0))*$C$21+IF((J6-500)&gt;500,500,IF((J6-500)&gt;0,(J6-500),0))*$C$22+IF((J6-1000)&gt;0,(J6-1000),0)*$C$23+LOOKUP($B$6,$B$5:$B$14,$C$5:$C$14))*1.08)</f>
        <v>12830</v>
      </c>
      <c r="M6" s="22">
        <f aca="true" t="shared" si="5" ref="M6:M54">INT((1280+IF((J6-8)&gt;12,12,IF((J6-8)&gt;0,(J6-8),0))*$C$16+IF((J6-20)&gt;10,10,IF((J6-20)&gt;0,(J6-20),0))*$C$17+IF((J6-30)&gt;20,20,IF((J6-30)&gt;0,(J6-30),0))*$C$18+IF((J6-50)&gt;50,50,IF((J6-50)&gt;0,(J6-50),0))*$C$19+IF((J6-100)&gt;100,100,IF((J6-100)&gt;0,(J6-100),0))*$C$20+IF((J6-200)&gt;300,300,IF((J6-200)&gt;0,(J6-200),0))*$C$21+IF((J6-500)&gt;500,500,IF((J6-500)&gt;0,(J6-500),0))*$C$22+IF((J6-1000)&gt;0,(J6-1000),0)*$C$23+LOOKUP($B$7,$B$5:$B$14,$C$5:$C$14))*1.08)</f>
        <v>12906</v>
      </c>
      <c r="N6" s="19">
        <v>102</v>
      </c>
      <c r="O6" s="20">
        <f aca="true" t="shared" si="6" ref="O6:O54">INT((1280+IF((N6-8)&gt;12,12,IF((N6-8)&gt;0,(N6-8),0))*$C$16+IF((N6-20)&gt;10,10,IF((N6-20)&gt;0,(N6-20),0))*$C$17+IF((N6-30)&gt;20,20,IF((N6-30)&gt;0,(N6-30),0))*$C$18+IF((N6-50)&gt;50,50,IF((N6-50)&gt;0,(N6-50),0))*$C$19+IF((N6-100)&gt;100,100,IF((N6-100)&gt;0,(N6-100),0))*$C$20+IF((N6-200)&gt;300,300,IF((N6-200)&gt;0,(N6-200),0))*$C$21+IF((N6-500)&gt;500,500,IF((N6-500)&gt;0,(N6-500),0))*$C$22+IF((N6-1000)&gt;0,(N6-1000),0)*$C$23+LOOKUP($B$5,$B$5:$B$14,$C$5:$C$14))*1.08)</f>
        <v>26816</v>
      </c>
      <c r="P6" s="21">
        <f aca="true" t="shared" si="7" ref="P6:P54">INT((1280+IF((N6-8)&gt;12,12,IF((N6-8)&gt;0,(N6-8),0))*$C$16+IF((N6-20)&gt;10,10,IF((N6-20)&gt;0,(N6-20),0))*$C$17+IF((N6-30)&gt;20,20,IF((N6-30)&gt;0,(N6-30),0))*$C$18+IF((N6-50)&gt;50,50,IF((N6-50)&gt;0,(N6-50),0))*$C$19+IF((N6-100)&gt;100,100,IF((N6-100)&gt;0,(N6-100),0))*$C$20+IF((N6-200)&gt;300,300,IF((N6-200)&gt;0,(N6-200),0))*$C$21+IF((N6-500)&gt;500,500,IF((N6-500)&gt;0,(N6-500),0))*$C$22+IF((N6-1000)&gt;0,(N6-1000),0)*$C$23+LOOKUP($B$6,$B$5:$B$14,$C$5:$C$14))*1.08)</f>
        <v>26892</v>
      </c>
      <c r="Q6" s="22">
        <f aca="true" t="shared" si="8" ref="Q6:Q54">INT((1280+IF((N6-8)&gt;12,12,IF((N6-8)&gt;0,(N6-8),0))*$C$16+IF((N6-20)&gt;10,10,IF((N6-20)&gt;0,(N6-20),0))*$C$17+IF((N6-30)&gt;20,20,IF((N6-30)&gt;0,(N6-30),0))*$C$18+IF((N6-50)&gt;50,50,IF((N6-50)&gt;0,(N6-50),0))*$C$19+IF((N6-100)&gt;100,100,IF((N6-100)&gt;0,(N6-100),0))*$C$20+IF((N6-200)&gt;300,300,IF((N6-200)&gt;0,(N6-200),0))*$C$21+IF((N6-500)&gt;500,500,IF((N6-500)&gt;0,(N6-500),0))*$C$22+IF((N6-1000)&gt;0,(N6-1000),0)*$C$23+LOOKUP($B$7,$B$5:$B$14,$C$5:$C$14))*1.08)</f>
        <v>26967</v>
      </c>
      <c r="Z6" s="3"/>
    </row>
    <row r="7" spans="1:26" ht="15" customHeight="1">
      <c r="A7" s="2"/>
      <c r="B7" s="2">
        <v>25</v>
      </c>
      <c r="C7" s="2">
        <v>210</v>
      </c>
      <c r="F7" s="19">
        <v>3</v>
      </c>
      <c r="G7" s="20">
        <f t="shared" si="0"/>
        <v>1458</v>
      </c>
      <c r="H7" s="21">
        <f t="shared" si="1"/>
        <v>1533</v>
      </c>
      <c r="I7" s="22">
        <f t="shared" si="2"/>
        <v>1609</v>
      </c>
      <c r="J7" s="19">
        <v>53</v>
      </c>
      <c r="K7" s="20">
        <f t="shared" si="3"/>
        <v>13035</v>
      </c>
      <c r="L7" s="21">
        <f t="shared" si="4"/>
        <v>13111</v>
      </c>
      <c r="M7" s="22">
        <f t="shared" si="5"/>
        <v>13186</v>
      </c>
      <c r="N7" s="19">
        <v>103</v>
      </c>
      <c r="O7" s="20">
        <f t="shared" si="6"/>
        <v>27108</v>
      </c>
      <c r="P7" s="21">
        <f t="shared" si="7"/>
        <v>27183</v>
      </c>
      <c r="Q7" s="22">
        <f t="shared" si="8"/>
        <v>27259</v>
      </c>
      <c r="Z7" s="3"/>
    </row>
    <row r="8" spans="1:26" ht="15" customHeight="1">
      <c r="A8" s="2"/>
      <c r="B8" s="2">
        <v>30</v>
      </c>
      <c r="C8" s="2">
        <v>280</v>
      </c>
      <c r="F8" s="19">
        <v>4</v>
      </c>
      <c r="G8" s="20">
        <f t="shared" si="0"/>
        <v>1458</v>
      </c>
      <c r="H8" s="21">
        <f t="shared" si="1"/>
        <v>1533</v>
      </c>
      <c r="I8" s="22">
        <f t="shared" si="2"/>
        <v>1609</v>
      </c>
      <c r="J8" s="19">
        <v>54</v>
      </c>
      <c r="K8" s="20">
        <f t="shared" si="3"/>
        <v>13316</v>
      </c>
      <c r="L8" s="21">
        <f t="shared" si="4"/>
        <v>13392</v>
      </c>
      <c r="M8" s="22">
        <f t="shared" si="5"/>
        <v>13467</v>
      </c>
      <c r="N8" s="19">
        <v>104</v>
      </c>
      <c r="O8" s="20">
        <f t="shared" si="6"/>
        <v>27399</v>
      </c>
      <c r="P8" s="21">
        <f t="shared" si="7"/>
        <v>27475</v>
      </c>
      <c r="Q8" s="22">
        <f t="shared" si="8"/>
        <v>27550</v>
      </c>
      <c r="Z8" s="3"/>
    </row>
    <row r="9" spans="1:26" ht="15" customHeight="1">
      <c r="A9" s="2"/>
      <c r="B9" s="2">
        <v>40</v>
      </c>
      <c r="C9" s="2">
        <v>350</v>
      </c>
      <c r="F9" s="19">
        <v>5</v>
      </c>
      <c r="G9" s="20">
        <f t="shared" si="0"/>
        <v>1458</v>
      </c>
      <c r="H9" s="21">
        <f t="shared" si="1"/>
        <v>1533</v>
      </c>
      <c r="I9" s="22">
        <f t="shared" si="2"/>
        <v>1609</v>
      </c>
      <c r="J9" s="19">
        <v>55</v>
      </c>
      <c r="K9" s="20">
        <f t="shared" si="3"/>
        <v>13597</v>
      </c>
      <c r="L9" s="21">
        <f t="shared" si="4"/>
        <v>13672</v>
      </c>
      <c r="M9" s="22">
        <f t="shared" si="5"/>
        <v>13748</v>
      </c>
      <c r="N9" s="19">
        <v>105</v>
      </c>
      <c r="O9" s="20">
        <f t="shared" si="6"/>
        <v>27691</v>
      </c>
      <c r="P9" s="21">
        <f t="shared" si="7"/>
        <v>27766</v>
      </c>
      <c r="Q9" s="22">
        <f t="shared" si="8"/>
        <v>27842</v>
      </c>
      <c r="Z9" s="3"/>
    </row>
    <row r="10" spans="1:26" ht="15" customHeight="1">
      <c r="A10" s="2"/>
      <c r="B10" s="2">
        <v>50</v>
      </c>
      <c r="C10" s="2">
        <v>700</v>
      </c>
      <c r="F10" s="19">
        <v>6</v>
      </c>
      <c r="G10" s="20">
        <f t="shared" si="0"/>
        <v>1458</v>
      </c>
      <c r="H10" s="21">
        <f t="shared" si="1"/>
        <v>1533</v>
      </c>
      <c r="I10" s="22">
        <f t="shared" si="2"/>
        <v>1609</v>
      </c>
      <c r="J10" s="19">
        <v>56</v>
      </c>
      <c r="K10" s="20">
        <f t="shared" si="3"/>
        <v>13878</v>
      </c>
      <c r="L10" s="21">
        <f t="shared" si="4"/>
        <v>13953</v>
      </c>
      <c r="M10" s="22">
        <f t="shared" si="5"/>
        <v>14029</v>
      </c>
      <c r="N10" s="19">
        <v>106</v>
      </c>
      <c r="O10" s="20">
        <f t="shared" si="6"/>
        <v>27982</v>
      </c>
      <c r="P10" s="21">
        <f t="shared" si="7"/>
        <v>28058</v>
      </c>
      <c r="Q10" s="22">
        <f t="shared" si="8"/>
        <v>28134</v>
      </c>
      <c r="Z10" s="3"/>
    </row>
    <row r="11" spans="1:26" ht="15" customHeight="1">
      <c r="A11" s="2"/>
      <c r="B11" s="2">
        <v>75</v>
      </c>
      <c r="C11" s="2">
        <v>2000</v>
      </c>
      <c r="F11" s="19">
        <v>7</v>
      </c>
      <c r="G11" s="20">
        <f t="shared" si="0"/>
        <v>1458</v>
      </c>
      <c r="H11" s="21">
        <f t="shared" si="1"/>
        <v>1533</v>
      </c>
      <c r="I11" s="22">
        <f t="shared" si="2"/>
        <v>1609</v>
      </c>
      <c r="J11" s="19">
        <v>57</v>
      </c>
      <c r="K11" s="20">
        <f t="shared" si="3"/>
        <v>14158</v>
      </c>
      <c r="L11" s="21">
        <f t="shared" si="4"/>
        <v>14234</v>
      </c>
      <c r="M11" s="22">
        <f t="shared" si="5"/>
        <v>14310</v>
      </c>
      <c r="N11" s="19">
        <v>107</v>
      </c>
      <c r="O11" s="20">
        <f t="shared" si="6"/>
        <v>28274</v>
      </c>
      <c r="P11" s="21">
        <f t="shared" si="7"/>
        <v>28350</v>
      </c>
      <c r="Q11" s="22">
        <f t="shared" si="8"/>
        <v>28425</v>
      </c>
      <c r="Z11" s="3"/>
    </row>
    <row r="12" spans="1:26" ht="15" customHeight="1">
      <c r="A12" s="2"/>
      <c r="B12" s="2">
        <v>100</v>
      </c>
      <c r="C12" s="2">
        <v>3000</v>
      </c>
      <c r="F12" s="19">
        <v>8</v>
      </c>
      <c r="G12" s="20">
        <f t="shared" si="0"/>
        <v>1458</v>
      </c>
      <c r="H12" s="21">
        <f t="shared" si="1"/>
        <v>1533</v>
      </c>
      <c r="I12" s="22">
        <f t="shared" si="2"/>
        <v>1609</v>
      </c>
      <c r="J12" s="19">
        <v>58</v>
      </c>
      <c r="K12" s="20">
        <f t="shared" si="3"/>
        <v>14439</v>
      </c>
      <c r="L12" s="21">
        <f t="shared" si="4"/>
        <v>14515</v>
      </c>
      <c r="M12" s="22">
        <f t="shared" si="5"/>
        <v>14590</v>
      </c>
      <c r="N12" s="19">
        <v>108</v>
      </c>
      <c r="O12" s="20">
        <f t="shared" si="6"/>
        <v>28566</v>
      </c>
      <c r="P12" s="21">
        <f t="shared" si="7"/>
        <v>28641</v>
      </c>
      <c r="Q12" s="22">
        <f t="shared" si="8"/>
        <v>28717</v>
      </c>
      <c r="Z12" s="3"/>
    </row>
    <row r="13" spans="1:26" ht="15" customHeight="1">
      <c r="A13" s="2"/>
      <c r="B13" s="2">
        <v>150</v>
      </c>
      <c r="C13" s="2">
        <v>5000</v>
      </c>
      <c r="F13" s="19">
        <v>9</v>
      </c>
      <c r="G13" s="20">
        <f t="shared" si="0"/>
        <v>1695</v>
      </c>
      <c r="H13" s="21">
        <f t="shared" si="1"/>
        <v>1771</v>
      </c>
      <c r="I13" s="22">
        <f t="shared" si="2"/>
        <v>1846</v>
      </c>
      <c r="J13" s="19">
        <v>59</v>
      </c>
      <c r="K13" s="20">
        <f t="shared" si="3"/>
        <v>14720</v>
      </c>
      <c r="L13" s="21">
        <f t="shared" si="4"/>
        <v>14796</v>
      </c>
      <c r="M13" s="22">
        <f t="shared" si="5"/>
        <v>14871</v>
      </c>
      <c r="N13" s="19">
        <v>109</v>
      </c>
      <c r="O13" s="20">
        <f t="shared" si="6"/>
        <v>28857</v>
      </c>
      <c r="P13" s="21">
        <f t="shared" si="7"/>
        <v>28933</v>
      </c>
      <c r="Q13" s="22">
        <f t="shared" si="8"/>
        <v>29008</v>
      </c>
      <c r="Z13" s="3"/>
    </row>
    <row r="14" spans="1:26" ht="15" customHeight="1">
      <c r="A14" s="2"/>
      <c r="B14" s="2">
        <v>200</v>
      </c>
      <c r="C14" s="2">
        <v>10000</v>
      </c>
      <c r="F14" s="37">
        <v>10</v>
      </c>
      <c r="G14" s="38">
        <f t="shared" si="0"/>
        <v>1933</v>
      </c>
      <c r="H14" s="39">
        <f t="shared" si="1"/>
        <v>2008</v>
      </c>
      <c r="I14" s="40">
        <f t="shared" si="2"/>
        <v>2084</v>
      </c>
      <c r="J14" s="37">
        <v>60</v>
      </c>
      <c r="K14" s="38">
        <f t="shared" si="3"/>
        <v>15001</v>
      </c>
      <c r="L14" s="39">
        <f t="shared" si="4"/>
        <v>15076</v>
      </c>
      <c r="M14" s="40">
        <f t="shared" si="5"/>
        <v>15152</v>
      </c>
      <c r="N14" s="37">
        <v>110</v>
      </c>
      <c r="O14" s="38">
        <f t="shared" si="6"/>
        <v>29149</v>
      </c>
      <c r="P14" s="39">
        <f t="shared" si="7"/>
        <v>29224</v>
      </c>
      <c r="Q14" s="40">
        <f t="shared" si="8"/>
        <v>29300</v>
      </c>
      <c r="Z14" s="3"/>
    </row>
    <row r="15" spans="1:26" ht="15" customHeight="1">
      <c r="A15" s="2" t="s">
        <v>0</v>
      </c>
      <c r="B15" s="2">
        <v>8</v>
      </c>
      <c r="C15" s="2">
        <v>1280</v>
      </c>
      <c r="D15" s="3">
        <v>8</v>
      </c>
      <c r="E15" s="3">
        <v>1280</v>
      </c>
      <c r="F15" s="15">
        <v>11</v>
      </c>
      <c r="G15" s="16">
        <f t="shared" si="0"/>
        <v>2170</v>
      </c>
      <c r="H15" s="17">
        <f t="shared" si="1"/>
        <v>2246</v>
      </c>
      <c r="I15" s="18">
        <f t="shared" si="2"/>
        <v>2322</v>
      </c>
      <c r="J15" s="15">
        <v>61</v>
      </c>
      <c r="K15" s="16">
        <f t="shared" si="3"/>
        <v>15282</v>
      </c>
      <c r="L15" s="17">
        <f t="shared" si="4"/>
        <v>15357</v>
      </c>
      <c r="M15" s="18">
        <f t="shared" si="5"/>
        <v>15433</v>
      </c>
      <c r="N15" s="15">
        <v>111</v>
      </c>
      <c r="O15" s="16">
        <f t="shared" si="6"/>
        <v>29440</v>
      </c>
      <c r="P15" s="17">
        <f t="shared" si="7"/>
        <v>29516</v>
      </c>
      <c r="Q15" s="18">
        <f t="shared" si="8"/>
        <v>29592</v>
      </c>
      <c r="Z15" s="3"/>
    </row>
    <row r="16" spans="1:26" ht="15" customHeight="1">
      <c r="A16" s="2" t="s">
        <v>1</v>
      </c>
      <c r="B16" s="2" t="s">
        <v>4</v>
      </c>
      <c r="C16" s="2">
        <v>220</v>
      </c>
      <c r="D16" s="3">
        <v>12</v>
      </c>
      <c r="E16" s="3">
        <f aca="true" t="shared" si="9" ref="E16:E23">C16*D16</f>
        <v>2640</v>
      </c>
      <c r="F16" s="19">
        <v>12</v>
      </c>
      <c r="G16" s="20">
        <f t="shared" si="0"/>
        <v>2408</v>
      </c>
      <c r="H16" s="21">
        <f t="shared" si="1"/>
        <v>2484</v>
      </c>
      <c r="I16" s="22">
        <f t="shared" si="2"/>
        <v>2559</v>
      </c>
      <c r="J16" s="19">
        <v>62</v>
      </c>
      <c r="K16" s="20">
        <f t="shared" si="3"/>
        <v>15562</v>
      </c>
      <c r="L16" s="21">
        <f t="shared" si="4"/>
        <v>15638</v>
      </c>
      <c r="M16" s="22">
        <f t="shared" si="5"/>
        <v>15714</v>
      </c>
      <c r="N16" s="19">
        <v>112</v>
      </c>
      <c r="O16" s="20">
        <f t="shared" si="6"/>
        <v>29732</v>
      </c>
      <c r="P16" s="21">
        <f t="shared" si="7"/>
        <v>29808</v>
      </c>
      <c r="Q16" s="22">
        <f t="shared" si="8"/>
        <v>29883</v>
      </c>
      <c r="Z16" s="3"/>
    </row>
    <row r="17" spans="1:26" ht="15" customHeight="1">
      <c r="A17" s="2"/>
      <c r="B17" s="2" t="s">
        <v>5</v>
      </c>
      <c r="C17" s="2">
        <v>230</v>
      </c>
      <c r="D17" s="3">
        <v>10</v>
      </c>
      <c r="E17" s="3">
        <f t="shared" si="9"/>
        <v>2300</v>
      </c>
      <c r="F17" s="19">
        <v>13</v>
      </c>
      <c r="G17" s="20">
        <f t="shared" si="0"/>
        <v>2646</v>
      </c>
      <c r="H17" s="21">
        <f t="shared" si="1"/>
        <v>2721</v>
      </c>
      <c r="I17" s="22">
        <f t="shared" si="2"/>
        <v>2797</v>
      </c>
      <c r="J17" s="19">
        <v>63</v>
      </c>
      <c r="K17" s="20">
        <f t="shared" si="3"/>
        <v>15843</v>
      </c>
      <c r="L17" s="21">
        <f t="shared" si="4"/>
        <v>15919</v>
      </c>
      <c r="M17" s="22">
        <f t="shared" si="5"/>
        <v>15994</v>
      </c>
      <c r="N17" s="19">
        <v>113</v>
      </c>
      <c r="O17" s="20">
        <f t="shared" si="6"/>
        <v>30024</v>
      </c>
      <c r="P17" s="21">
        <f t="shared" si="7"/>
        <v>30099</v>
      </c>
      <c r="Q17" s="22">
        <f t="shared" si="8"/>
        <v>30175</v>
      </c>
      <c r="Z17" s="3"/>
    </row>
    <row r="18" spans="1:26" ht="15" customHeight="1">
      <c r="A18" s="2"/>
      <c r="B18" s="2" t="s">
        <v>6</v>
      </c>
      <c r="C18" s="2">
        <v>250</v>
      </c>
      <c r="D18" s="3">
        <v>20</v>
      </c>
      <c r="E18" s="3">
        <f t="shared" si="9"/>
        <v>5000</v>
      </c>
      <c r="F18" s="19">
        <v>14</v>
      </c>
      <c r="G18" s="20">
        <f t="shared" si="0"/>
        <v>2883</v>
      </c>
      <c r="H18" s="21">
        <f t="shared" si="1"/>
        <v>2959</v>
      </c>
      <c r="I18" s="22">
        <f t="shared" si="2"/>
        <v>3034</v>
      </c>
      <c r="J18" s="19">
        <v>64</v>
      </c>
      <c r="K18" s="20">
        <f t="shared" si="3"/>
        <v>16124</v>
      </c>
      <c r="L18" s="21">
        <f t="shared" si="4"/>
        <v>16200</v>
      </c>
      <c r="M18" s="22">
        <f t="shared" si="5"/>
        <v>16275</v>
      </c>
      <c r="N18" s="19">
        <v>114</v>
      </c>
      <c r="O18" s="20">
        <f t="shared" si="6"/>
        <v>30315</v>
      </c>
      <c r="P18" s="21">
        <f t="shared" si="7"/>
        <v>30391</v>
      </c>
      <c r="Q18" s="22">
        <f t="shared" si="8"/>
        <v>30466</v>
      </c>
      <c r="Z18" s="3"/>
    </row>
    <row r="19" spans="1:26" ht="15" customHeight="1">
      <c r="A19" s="2"/>
      <c r="B19" s="2" t="s">
        <v>7</v>
      </c>
      <c r="C19" s="2">
        <v>260</v>
      </c>
      <c r="D19" s="3">
        <v>50</v>
      </c>
      <c r="E19" s="3">
        <f t="shared" si="9"/>
        <v>13000</v>
      </c>
      <c r="F19" s="19">
        <v>15</v>
      </c>
      <c r="G19" s="20">
        <f t="shared" si="0"/>
        <v>3121</v>
      </c>
      <c r="H19" s="21">
        <f t="shared" si="1"/>
        <v>3196</v>
      </c>
      <c r="I19" s="22">
        <f t="shared" si="2"/>
        <v>3272</v>
      </c>
      <c r="J19" s="19">
        <v>65</v>
      </c>
      <c r="K19" s="20">
        <f t="shared" si="3"/>
        <v>16405</v>
      </c>
      <c r="L19" s="21">
        <f t="shared" si="4"/>
        <v>16480</v>
      </c>
      <c r="M19" s="22">
        <f t="shared" si="5"/>
        <v>16556</v>
      </c>
      <c r="N19" s="19">
        <v>115</v>
      </c>
      <c r="O19" s="20">
        <f t="shared" si="6"/>
        <v>30607</v>
      </c>
      <c r="P19" s="21">
        <f t="shared" si="7"/>
        <v>30682</v>
      </c>
      <c r="Q19" s="22">
        <f t="shared" si="8"/>
        <v>30758</v>
      </c>
      <c r="Z19" s="3"/>
    </row>
    <row r="20" spans="1:26" ht="15" customHeight="1">
      <c r="A20" s="2"/>
      <c r="B20" s="2" t="s">
        <v>8</v>
      </c>
      <c r="C20" s="2">
        <v>270</v>
      </c>
      <c r="D20" s="3">
        <v>100</v>
      </c>
      <c r="E20" s="3">
        <f t="shared" si="9"/>
        <v>27000</v>
      </c>
      <c r="F20" s="19">
        <v>16</v>
      </c>
      <c r="G20" s="20">
        <f t="shared" si="0"/>
        <v>3358</v>
      </c>
      <c r="H20" s="21">
        <f t="shared" si="1"/>
        <v>3434</v>
      </c>
      <c r="I20" s="22">
        <f t="shared" si="2"/>
        <v>3510</v>
      </c>
      <c r="J20" s="19">
        <v>66</v>
      </c>
      <c r="K20" s="20">
        <f t="shared" si="3"/>
        <v>16686</v>
      </c>
      <c r="L20" s="21">
        <f t="shared" si="4"/>
        <v>16761</v>
      </c>
      <c r="M20" s="22">
        <f t="shared" si="5"/>
        <v>16837</v>
      </c>
      <c r="N20" s="19">
        <v>116</v>
      </c>
      <c r="O20" s="20">
        <f t="shared" si="6"/>
        <v>30898</v>
      </c>
      <c r="P20" s="21">
        <f t="shared" si="7"/>
        <v>30974</v>
      </c>
      <c r="Q20" s="22">
        <f t="shared" si="8"/>
        <v>31050</v>
      </c>
      <c r="Z20" s="3"/>
    </row>
    <row r="21" spans="1:26" ht="15" customHeight="1">
      <c r="A21" s="2"/>
      <c r="B21" s="2" t="s">
        <v>9</v>
      </c>
      <c r="C21" s="2">
        <v>280</v>
      </c>
      <c r="D21" s="3">
        <v>300</v>
      </c>
      <c r="E21" s="3">
        <f t="shared" si="9"/>
        <v>84000</v>
      </c>
      <c r="F21" s="19">
        <v>17</v>
      </c>
      <c r="G21" s="20">
        <f t="shared" si="0"/>
        <v>3596</v>
      </c>
      <c r="H21" s="21">
        <f t="shared" si="1"/>
        <v>3672</v>
      </c>
      <c r="I21" s="22">
        <f t="shared" si="2"/>
        <v>3747</v>
      </c>
      <c r="J21" s="19">
        <v>67</v>
      </c>
      <c r="K21" s="20">
        <f t="shared" si="3"/>
        <v>16966</v>
      </c>
      <c r="L21" s="21">
        <f t="shared" si="4"/>
        <v>17042</v>
      </c>
      <c r="M21" s="22">
        <f t="shared" si="5"/>
        <v>17118</v>
      </c>
      <c r="N21" s="19">
        <v>117</v>
      </c>
      <c r="O21" s="20">
        <f t="shared" si="6"/>
        <v>31190</v>
      </c>
      <c r="P21" s="21">
        <f t="shared" si="7"/>
        <v>31266</v>
      </c>
      <c r="Q21" s="22">
        <f t="shared" si="8"/>
        <v>31341</v>
      </c>
      <c r="Z21" s="3"/>
    </row>
    <row r="22" spans="1:26" ht="15" customHeight="1">
      <c r="A22" s="2"/>
      <c r="B22" s="2" t="s">
        <v>10</v>
      </c>
      <c r="C22" s="2">
        <v>300</v>
      </c>
      <c r="E22" s="3">
        <f t="shared" si="9"/>
        <v>0</v>
      </c>
      <c r="F22" s="19">
        <v>18</v>
      </c>
      <c r="G22" s="20">
        <f t="shared" si="0"/>
        <v>3834</v>
      </c>
      <c r="H22" s="21">
        <f t="shared" si="1"/>
        <v>3909</v>
      </c>
      <c r="I22" s="22">
        <f t="shared" si="2"/>
        <v>3985</v>
      </c>
      <c r="J22" s="19">
        <v>68</v>
      </c>
      <c r="K22" s="20">
        <f t="shared" si="3"/>
        <v>17247</v>
      </c>
      <c r="L22" s="21">
        <f t="shared" si="4"/>
        <v>17323</v>
      </c>
      <c r="M22" s="22">
        <f t="shared" si="5"/>
        <v>17398</v>
      </c>
      <c r="N22" s="19">
        <v>118</v>
      </c>
      <c r="O22" s="20">
        <f t="shared" si="6"/>
        <v>31482</v>
      </c>
      <c r="P22" s="21">
        <f t="shared" si="7"/>
        <v>31557</v>
      </c>
      <c r="Q22" s="22">
        <f t="shared" si="8"/>
        <v>31633</v>
      </c>
      <c r="Z22" s="3"/>
    </row>
    <row r="23" spans="1:26" ht="15" customHeight="1">
      <c r="A23" s="2"/>
      <c r="B23" s="2" t="s">
        <v>11</v>
      </c>
      <c r="C23" s="2">
        <v>300</v>
      </c>
      <c r="E23" s="3">
        <f t="shared" si="9"/>
        <v>0</v>
      </c>
      <c r="F23" s="19">
        <v>19</v>
      </c>
      <c r="G23" s="20">
        <f t="shared" si="0"/>
        <v>4071</v>
      </c>
      <c r="H23" s="21">
        <f t="shared" si="1"/>
        <v>4147</v>
      </c>
      <c r="I23" s="22">
        <f t="shared" si="2"/>
        <v>4222</v>
      </c>
      <c r="J23" s="19">
        <v>69</v>
      </c>
      <c r="K23" s="20">
        <f t="shared" si="3"/>
        <v>17528</v>
      </c>
      <c r="L23" s="21">
        <f t="shared" si="4"/>
        <v>17604</v>
      </c>
      <c r="M23" s="22">
        <f t="shared" si="5"/>
        <v>17679</v>
      </c>
      <c r="N23" s="19">
        <v>119</v>
      </c>
      <c r="O23" s="20">
        <f t="shared" si="6"/>
        <v>31773</v>
      </c>
      <c r="P23" s="21">
        <f t="shared" si="7"/>
        <v>31849</v>
      </c>
      <c r="Q23" s="22">
        <f t="shared" si="8"/>
        <v>31924</v>
      </c>
      <c r="Z23" s="3"/>
    </row>
    <row r="24" spans="4:26" ht="15" customHeight="1">
      <c r="D24" s="3">
        <f>SUM(D15:D23)</f>
        <v>500</v>
      </c>
      <c r="E24" s="3">
        <f>SUM(E15:E23)</f>
        <v>135220</v>
      </c>
      <c r="F24" s="37">
        <v>20</v>
      </c>
      <c r="G24" s="38">
        <f t="shared" si="0"/>
        <v>4309</v>
      </c>
      <c r="H24" s="39">
        <f t="shared" si="1"/>
        <v>4384</v>
      </c>
      <c r="I24" s="40">
        <f t="shared" si="2"/>
        <v>4460</v>
      </c>
      <c r="J24" s="37">
        <v>70</v>
      </c>
      <c r="K24" s="38">
        <f t="shared" si="3"/>
        <v>17809</v>
      </c>
      <c r="L24" s="39">
        <f t="shared" si="4"/>
        <v>17884</v>
      </c>
      <c r="M24" s="40">
        <f t="shared" si="5"/>
        <v>17960</v>
      </c>
      <c r="N24" s="37">
        <v>120</v>
      </c>
      <c r="O24" s="38">
        <f t="shared" si="6"/>
        <v>32065</v>
      </c>
      <c r="P24" s="39">
        <f t="shared" si="7"/>
        <v>32140</v>
      </c>
      <c r="Q24" s="40">
        <f t="shared" si="8"/>
        <v>32216</v>
      </c>
      <c r="Z24" s="3"/>
    </row>
    <row r="25" spans="4:26" ht="15" customHeight="1">
      <c r="D25" s="3">
        <v>70</v>
      </c>
      <c r="E25" s="3">
        <f>E24+D25</f>
        <v>135290</v>
      </c>
      <c r="F25" s="15">
        <v>21</v>
      </c>
      <c r="G25" s="16">
        <f t="shared" si="0"/>
        <v>4557</v>
      </c>
      <c r="H25" s="17">
        <f t="shared" si="1"/>
        <v>4633</v>
      </c>
      <c r="I25" s="18">
        <f t="shared" si="2"/>
        <v>4708</v>
      </c>
      <c r="J25" s="15">
        <v>71</v>
      </c>
      <c r="K25" s="16">
        <f t="shared" si="3"/>
        <v>18090</v>
      </c>
      <c r="L25" s="17">
        <f t="shared" si="4"/>
        <v>18165</v>
      </c>
      <c r="M25" s="18">
        <f t="shared" si="5"/>
        <v>18241</v>
      </c>
      <c r="N25" s="15">
        <v>121</v>
      </c>
      <c r="O25" s="16">
        <f t="shared" si="6"/>
        <v>32356</v>
      </c>
      <c r="P25" s="17">
        <f t="shared" si="7"/>
        <v>32432</v>
      </c>
      <c r="Q25" s="18">
        <f t="shared" si="8"/>
        <v>32508</v>
      </c>
      <c r="Z25" s="3"/>
    </row>
    <row r="26" spans="5:26" ht="15" customHeight="1">
      <c r="E26" s="3">
        <f>INT(E25*1.05)</f>
        <v>142054</v>
      </c>
      <c r="F26" s="19">
        <v>22</v>
      </c>
      <c r="G26" s="20">
        <f t="shared" si="0"/>
        <v>4806</v>
      </c>
      <c r="H26" s="21">
        <f t="shared" si="1"/>
        <v>4881</v>
      </c>
      <c r="I26" s="22">
        <f t="shared" si="2"/>
        <v>4957</v>
      </c>
      <c r="J26" s="19">
        <v>72</v>
      </c>
      <c r="K26" s="20">
        <f t="shared" si="3"/>
        <v>18370</v>
      </c>
      <c r="L26" s="21">
        <f t="shared" si="4"/>
        <v>18446</v>
      </c>
      <c r="M26" s="22">
        <f t="shared" si="5"/>
        <v>18522</v>
      </c>
      <c r="N26" s="19">
        <v>122</v>
      </c>
      <c r="O26" s="20">
        <f t="shared" si="6"/>
        <v>32648</v>
      </c>
      <c r="P26" s="21">
        <f t="shared" si="7"/>
        <v>32724</v>
      </c>
      <c r="Q26" s="22">
        <f t="shared" si="8"/>
        <v>32799</v>
      </c>
      <c r="Z26" s="3"/>
    </row>
    <row r="27" spans="6:26" ht="15" customHeight="1">
      <c r="F27" s="19">
        <v>23</v>
      </c>
      <c r="G27" s="20">
        <f t="shared" si="0"/>
        <v>5054</v>
      </c>
      <c r="H27" s="21">
        <f t="shared" si="1"/>
        <v>5130</v>
      </c>
      <c r="I27" s="22">
        <f t="shared" si="2"/>
        <v>5205</v>
      </c>
      <c r="J27" s="19">
        <v>73</v>
      </c>
      <c r="K27" s="20">
        <f t="shared" si="3"/>
        <v>18651</v>
      </c>
      <c r="L27" s="21">
        <f t="shared" si="4"/>
        <v>18727</v>
      </c>
      <c r="M27" s="22">
        <f t="shared" si="5"/>
        <v>18802</v>
      </c>
      <c r="N27" s="19">
        <v>123</v>
      </c>
      <c r="O27" s="20">
        <f t="shared" si="6"/>
        <v>32940</v>
      </c>
      <c r="P27" s="21">
        <f t="shared" si="7"/>
        <v>33015</v>
      </c>
      <c r="Q27" s="22">
        <f t="shared" si="8"/>
        <v>33091</v>
      </c>
      <c r="Z27" s="3"/>
    </row>
    <row r="28" spans="3:26" ht="15" customHeight="1">
      <c r="C28" s="3">
        <f>LOOKUP($C$3,$B$5:$B$14,$C$5:$C$14)</f>
        <v>70</v>
      </c>
      <c r="F28" s="19">
        <v>24</v>
      </c>
      <c r="G28" s="20">
        <f t="shared" si="0"/>
        <v>5302</v>
      </c>
      <c r="H28" s="21">
        <f t="shared" si="1"/>
        <v>5378</v>
      </c>
      <c r="I28" s="22">
        <f t="shared" si="2"/>
        <v>5454</v>
      </c>
      <c r="J28" s="19">
        <v>74</v>
      </c>
      <c r="K28" s="20">
        <f t="shared" si="3"/>
        <v>18932</v>
      </c>
      <c r="L28" s="21">
        <f t="shared" si="4"/>
        <v>19008</v>
      </c>
      <c r="M28" s="22">
        <f t="shared" si="5"/>
        <v>19083</v>
      </c>
      <c r="N28" s="19">
        <v>124</v>
      </c>
      <c r="O28" s="20">
        <f t="shared" si="6"/>
        <v>33231</v>
      </c>
      <c r="P28" s="21">
        <f t="shared" si="7"/>
        <v>33307</v>
      </c>
      <c r="Q28" s="22">
        <f t="shared" si="8"/>
        <v>33382</v>
      </c>
      <c r="Z28" s="3"/>
    </row>
    <row r="29" spans="2:26" ht="15" customHeight="1">
      <c r="B29" s="23">
        <v>9</v>
      </c>
      <c r="C29" s="24">
        <f>INT((1280+IF((B29-8)&gt;12,12,IF((B29-8)&gt;0,(B29-8),0))*$C$16+IF((B29-20)&gt;10,10,IF((B29-20)&gt;0,(B29-20),0))*$C$17+IF((B29-30)&gt;20,20,IF((B29-30)&gt;0,(B29-30),0))*$C$18+IF((B29-50)&gt;50,50,IF((B29-50)&gt;0,(B29-50),0))*$C$19+IF((B29-100)&gt;100,100,IF((B29-100)&gt;0,(B29-100),0))*$C$20+IF((B29-200)&gt;300,300,IF((B29-200)&gt;0,(B29-200),0))*$C$21+IF((B29-500)&gt;500,500,IF((B29-500)&gt;0,(B29-500),0))*$C$22+IF((B29-1000)&gt;0,(B29-1000),0)*$C$23))</f>
        <v>1500</v>
      </c>
      <c r="F29" s="19">
        <v>25</v>
      </c>
      <c r="G29" s="20">
        <f t="shared" si="0"/>
        <v>5551</v>
      </c>
      <c r="H29" s="21">
        <f t="shared" si="1"/>
        <v>5626</v>
      </c>
      <c r="I29" s="22">
        <f t="shared" si="2"/>
        <v>5702</v>
      </c>
      <c r="J29" s="19">
        <v>75</v>
      </c>
      <c r="K29" s="20">
        <f t="shared" si="3"/>
        <v>19213</v>
      </c>
      <c r="L29" s="21">
        <f t="shared" si="4"/>
        <v>19288</v>
      </c>
      <c r="M29" s="22">
        <f t="shared" si="5"/>
        <v>19364</v>
      </c>
      <c r="N29" s="19">
        <v>125</v>
      </c>
      <c r="O29" s="20">
        <f t="shared" si="6"/>
        <v>33523</v>
      </c>
      <c r="P29" s="21">
        <f t="shared" si="7"/>
        <v>33598</v>
      </c>
      <c r="Q29" s="22">
        <f t="shared" si="8"/>
        <v>33674</v>
      </c>
      <c r="Z29" s="3"/>
    </row>
    <row r="30" spans="3:26" ht="15" customHeight="1">
      <c r="C30" s="3">
        <f>C28+C29</f>
        <v>1570</v>
      </c>
      <c r="F30" s="19">
        <v>26</v>
      </c>
      <c r="G30" s="20">
        <f t="shared" si="0"/>
        <v>5799</v>
      </c>
      <c r="H30" s="21">
        <f t="shared" si="1"/>
        <v>5875</v>
      </c>
      <c r="I30" s="22">
        <f t="shared" si="2"/>
        <v>5950</v>
      </c>
      <c r="J30" s="19">
        <v>76</v>
      </c>
      <c r="K30" s="20">
        <f t="shared" si="3"/>
        <v>19494</v>
      </c>
      <c r="L30" s="21">
        <f t="shared" si="4"/>
        <v>19569</v>
      </c>
      <c r="M30" s="22">
        <f t="shared" si="5"/>
        <v>19645</v>
      </c>
      <c r="N30" s="19">
        <v>126</v>
      </c>
      <c r="O30" s="20">
        <f t="shared" si="6"/>
        <v>33814</v>
      </c>
      <c r="P30" s="21">
        <f t="shared" si="7"/>
        <v>33890</v>
      </c>
      <c r="Q30" s="22">
        <f t="shared" si="8"/>
        <v>33966</v>
      </c>
      <c r="Z30" s="3"/>
    </row>
    <row r="31" spans="6:26" ht="15" customHeight="1">
      <c r="F31" s="19">
        <v>27</v>
      </c>
      <c r="G31" s="20">
        <f t="shared" si="0"/>
        <v>6048</v>
      </c>
      <c r="H31" s="21">
        <f t="shared" si="1"/>
        <v>6123</v>
      </c>
      <c r="I31" s="22">
        <f t="shared" si="2"/>
        <v>6199</v>
      </c>
      <c r="J31" s="19">
        <v>77</v>
      </c>
      <c r="K31" s="20">
        <f t="shared" si="3"/>
        <v>19774</v>
      </c>
      <c r="L31" s="21">
        <f t="shared" si="4"/>
        <v>19850</v>
      </c>
      <c r="M31" s="22">
        <f t="shared" si="5"/>
        <v>19926</v>
      </c>
      <c r="N31" s="19">
        <v>127</v>
      </c>
      <c r="O31" s="20">
        <f t="shared" si="6"/>
        <v>34106</v>
      </c>
      <c r="P31" s="21">
        <f t="shared" si="7"/>
        <v>34182</v>
      </c>
      <c r="Q31" s="22">
        <f t="shared" si="8"/>
        <v>34257</v>
      </c>
      <c r="Z31" s="3"/>
    </row>
    <row r="32" spans="6:26" ht="15" customHeight="1">
      <c r="F32" s="19">
        <v>28</v>
      </c>
      <c r="G32" s="20">
        <f t="shared" si="0"/>
        <v>6296</v>
      </c>
      <c r="H32" s="21">
        <f t="shared" si="1"/>
        <v>6372</v>
      </c>
      <c r="I32" s="22">
        <f t="shared" si="2"/>
        <v>6447</v>
      </c>
      <c r="J32" s="19">
        <v>78</v>
      </c>
      <c r="K32" s="20">
        <f t="shared" si="3"/>
        <v>20055</v>
      </c>
      <c r="L32" s="21">
        <f t="shared" si="4"/>
        <v>20131</v>
      </c>
      <c r="M32" s="22">
        <f t="shared" si="5"/>
        <v>20206</v>
      </c>
      <c r="N32" s="19">
        <v>128</v>
      </c>
      <c r="O32" s="20">
        <f t="shared" si="6"/>
        <v>34398</v>
      </c>
      <c r="P32" s="21">
        <f t="shared" si="7"/>
        <v>34473</v>
      </c>
      <c r="Q32" s="22">
        <f t="shared" si="8"/>
        <v>34549</v>
      </c>
      <c r="Z32" s="3"/>
    </row>
    <row r="33" spans="6:26" ht="15" customHeight="1">
      <c r="F33" s="19">
        <v>29</v>
      </c>
      <c r="G33" s="20">
        <f t="shared" si="0"/>
        <v>6544</v>
      </c>
      <c r="H33" s="21">
        <f t="shared" si="1"/>
        <v>6620</v>
      </c>
      <c r="I33" s="22">
        <f t="shared" si="2"/>
        <v>6696</v>
      </c>
      <c r="J33" s="19">
        <v>79</v>
      </c>
      <c r="K33" s="20">
        <f t="shared" si="3"/>
        <v>20336</v>
      </c>
      <c r="L33" s="21">
        <f t="shared" si="4"/>
        <v>20412</v>
      </c>
      <c r="M33" s="22">
        <f t="shared" si="5"/>
        <v>20487</v>
      </c>
      <c r="N33" s="19">
        <v>129</v>
      </c>
      <c r="O33" s="20">
        <f t="shared" si="6"/>
        <v>34689</v>
      </c>
      <c r="P33" s="21">
        <f t="shared" si="7"/>
        <v>34765</v>
      </c>
      <c r="Q33" s="22">
        <f t="shared" si="8"/>
        <v>34840</v>
      </c>
      <c r="Z33" s="3"/>
    </row>
    <row r="34" spans="6:26" ht="15" customHeight="1">
      <c r="F34" s="37">
        <v>30</v>
      </c>
      <c r="G34" s="38">
        <f t="shared" si="0"/>
        <v>6793</v>
      </c>
      <c r="H34" s="39">
        <f t="shared" si="1"/>
        <v>6868</v>
      </c>
      <c r="I34" s="40">
        <f t="shared" si="2"/>
        <v>6944</v>
      </c>
      <c r="J34" s="37">
        <v>80</v>
      </c>
      <c r="K34" s="38">
        <f t="shared" si="3"/>
        <v>20617</v>
      </c>
      <c r="L34" s="39">
        <f t="shared" si="4"/>
        <v>20692</v>
      </c>
      <c r="M34" s="40">
        <f t="shared" si="5"/>
        <v>20768</v>
      </c>
      <c r="N34" s="37">
        <v>130</v>
      </c>
      <c r="O34" s="38">
        <f t="shared" si="6"/>
        <v>34981</v>
      </c>
      <c r="P34" s="39">
        <f t="shared" si="7"/>
        <v>35056</v>
      </c>
      <c r="Q34" s="40">
        <f t="shared" si="8"/>
        <v>35132</v>
      </c>
      <c r="Z34" s="3"/>
    </row>
    <row r="35" spans="6:26" ht="15" customHeight="1">
      <c r="F35" s="15">
        <v>31</v>
      </c>
      <c r="G35" s="16">
        <f t="shared" si="0"/>
        <v>7063</v>
      </c>
      <c r="H35" s="17">
        <f t="shared" si="1"/>
        <v>7138</v>
      </c>
      <c r="I35" s="18">
        <f t="shared" si="2"/>
        <v>7214</v>
      </c>
      <c r="J35" s="15">
        <v>81</v>
      </c>
      <c r="K35" s="16">
        <f t="shared" si="3"/>
        <v>20898</v>
      </c>
      <c r="L35" s="17">
        <f t="shared" si="4"/>
        <v>20973</v>
      </c>
      <c r="M35" s="18">
        <f t="shared" si="5"/>
        <v>21049</v>
      </c>
      <c r="N35" s="15">
        <v>131</v>
      </c>
      <c r="O35" s="16">
        <f t="shared" si="6"/>
        <v>35272</v>
      </c>
      <c r="P35" s="17">
        <f t="shared" si="7"/>
        <v>35348</v>
      </c>
      <c r="Q35" s="18">
        <f t="shared" si="8"/>
        <v>35424</v>
      </c>
      <c r="Z35" s="3"/>
    </row>
    <row r="36" spans="6:26" ht="15" customHeight="1">
      <c r="F36" s="19">
        <v>32</v>
      </c>
      <c r="G36" s="20">
        <f t="shared" si="0"/>
        <v>7333</v>
      </c>
      <c r="H36" s="21">
        <f t="shared" si="1"/>
        <v>7408</v>
      </c>
      <c r="I36" s="22">
        <f t="shared" si="2"/>
        <v>7484</v>
      </c>
      <c r="J36" s="19">
        <v>82</v>
      </c>
      <c r="K36" s="20">
        <f t="shared" si="3"/>
        <v>21178</v>
      </c>
      <c r="L36" s="21">
        <f t="shared" si="4"/>
        <v>21254</v>
      </c>
      <c r="M36" s="22">
        <f t="shared" si="5"/>
        <v>21330</v>
      </c>
      <c r="N36" s="19">
        <v>132</v>
      </c>
      <c r="O36" s="20">
        <f t="shared" si="6"/>
        <v>35564</v>
      </c>
      <c r="P36" s="21">
        <f t="shared" si="7"/>
        <v>35640</v>
      </c>
      <c r="Q36" s="22">
        <f t="shared" si="8"/>
        <v>35715</v>
      </c>
      <c r="Z36" s="3"/>
    </row>
    <row r="37" spans="6:26" ht="15" customHeight="1">
      <c r="F37" s="19">
        <v>33</v>
      </c>
      <c r="G37" s="20">
        <f t="shared" si="0"/>
        <v>7603</v>
      </c>
      <c r="H37" s="21">
        <f t="shared" si="1"/>
        <v>7678</v>
      </c>
      <c r="I37" s="22">
        <f t="shared" si="2"/>
        <v>7754</v>
      </c>
      <c r="J37" s="19">
        <v>83</v>
      </c>
      <c r="K37" s="20">
        <f t="shared" si="3"/>
        <v>21459</v>
      </c>
      <c r="L37" s="21">
        <f t="shared" si="4"/>
        <v>21535</v>
      </c>
      <c r="M37" s="22">
        <f t="shared" si="5"/>
        <v>21610</v>
      </c>
      <c r="N37" s="19">
        <v>133</v>
      </c>
      <c r="O37" s="20">
        <f t="shared" si="6"/>
        <v>35856</v>
      </c>
      <c r="P37" s="21">
        <f t="shared" si="7"/>
        <v>35931</v>
      </c>
      <c r="Q37" s="22">
        <f t="shared" si="8"/>
        <v>36007</v>
      </c>
      <c r="Z37" s="3"/>
    </row>
    <row r="38" spans="6:26" ht="15" customHeight="1">
      <c r="F38" s="19">
        <v>34</v>
      </c>
      <c r="G38" s="20">
        <f t="shared" si="0"/>
        <v>7873</v>
      </c>
      <c r="H38" s="21">
        <f t="shared" si="1"/>
        <v>7948</v>
      </c>
      <c r="I38" s="22">
        <f t="shared" si="2"/>
        <v>8024</v>
      </c>
      <c r="J38" s="19">
        <v>84</v>
      </c>
      <c r="K38" s="20">
        <f t="shared" si="3"/>
        <v>21740</v>
      </c>
      <c r="L38" s="21">
        <f t="shared" si="4"/>
        <v>21816</v>
      </c>
      <c r="M38" s="22">
        <f t="shared" si="5"/>
        <v>21891</v>
      </c>
      <c r="N38" s="19">
        <v>134</v>
      </c>
      <c r="O38" s="20">
        <f t="shared" si="6"/>
        <v>36147</v>
      </c>
      <c r="P38" s="21">
        <f t="shared" si="7"/>
        <v>36223</v>
      </c>
      <c r="Q38" s="22">
        <f t="shared" si="8"/>
        <v>36298</v>
      </c>
      <c r="Z38" s="3"/>
    </row>
    <row r="39" spans="6:26" ht="15" customHeight="1">
      <c r="F39" s="19">
        <v>35</v>
      </c>
      <c r="G39" s="20">
        <f t="shared" si="0"/>
        <v>8143</v>
      </c>
      <c r="H39" s="21">
        <f t="shared" si="1"/>
        <v>8218</v>
      </c>
      <c r="I39" s="22">
        <f t="shared" si="2"/>
        <v>8294</v>
      </c>
      <c r="J39" s="19">
        <v>85</v>
      </c>
      <c r="K39" s="20">
        <f t="shared" si="3"/>
        <v>22021</v>
      </c>
      <c r="L39" s="21">
        <f t="shared" si="4"/>
        <v>22096</v>
      </c>
      <c r="M39" s="22">
        <f t="shared" si="5"/>
        <v>22172</v>
      </c>
      <c r="N39" s="19">
        <v>135</v>
      </c>
      <c r="O39" s="20">
        <f t="shared" si="6"/>
        <v>36439</v>
      </c>
      <c r="P39" s="21">
        <f t="shared" si="7"/>
        <v>36514</v>
      </c>
      <c r="Q39" s="22">
        <f t="shared" si="8"/>
        <v>36590</v>
      </c>
      <c r="Z39" s="3"/>
    </row>
    <row r="40" spans="6:26" ht="15" customHeight="1">
      <c r="F40" s="19">
        <v>36</v>
      </c>
      <c r="G40" s="20">
        <f t="shared" si="0"/>
        <v>8413</v>
      </c>
      <c r="H40" s="21">
        <f t="shared" si="1"/>
        <v>8488</v>
      </c>
      <c r="I40" s="22">
        <f t="shared" si="2"/>
        <v>8564</v>
      </c>
      <c r="J40" s="19">
        <v>86</v>
      </c>
      <c r="K40" s="20">
        <f t="shared" si="3"/>
        <v>22302</v>
      </c>
      <c r="L40" s="21">
        <f t="shared" si="4"/>
        <v>22377</v>
      </c>
      <c r="M40" s="22">
        <f t="shared" si="5"/>
        <v>22453</v>
      </c>
      <c r="N40" s="19">
        <v>136</v>
      </c>
      <c r="O40" s="20">
        <f t="shared" si="6"/>
        <v>36730</v>
      </c>
      <c r="P40" s="21">
        <f t="shared" si="7"/>
        <v>36806</v>
      </c>
      <c r="Q40" s="22">
        <f t="shared" si="8"/>
        <v>36882</v>
      </c>
      <c r="Z40" s="3"/>
    </row>
    <row r="41" spans="6:26" ht="15" customHeight="1">
      <c r="F41" s="19">
        <v>37</v>
      </c>
      <c r="G41" s="20">
        <f t="shared" si="0"/>
        <v>8683</v>
      </c>
      <c r="H41" s="21">
        <f t="shared" si="1"/>
        <v>8758</v>
      </c>
      <c r="I41" s="22">
        <f t="shared" si="2"/>
        <v>8834</v>
      </c>
      <c r="J41" s="19">
        <v>87</v>
      </c>
      <c r="K41" s="20">
        <f t="shared" si="3"/>
        <v>22582</v>
      </c>
      <c r="L41" s="21">
        <f t="shared" si="4"/>
        <v>22658</v>
      </c>
      <c r="M41" s="22">
        <f t="shared" si="5"/>
        <v>22734</v>
      </c>
      <c r="N41" s="19">
        <v>137</v>
      </c>
      <c r="O41" s="20">
        <f t="shared" si="6"/>
        <v>37022</v>
      </c>
      <c r="P41" s="21">
        <f t="shared" si="7"/>
        <v>37098</v>
      </c>
      <c r="Q41" s="22">
        <f t="shared" si="8"/>
        <v>37173</v>
      </c>
      <c r="Z41" s="3"/>
    </row>
    <row r="42" spans="6:26" ht="15" customHeight="1">
      <c r="F42" s="19">
        <v>38</v>
      </c>
      <c r="G42" s="20">
        <f t="shared" si="0"/>
        <v>8953</v>
      </c>
      <c r="H42" s="21">
        <f t="shared" si="1"/>
        <v>9028</v>
      </c>
      <c r="I42" s="22">
        <f t="shared" si="2"/>
        <v>9104</v>
      </c>
      <c r="J42" s="19">
        <v>88</v>
      </c>
      <c r="K42" s="20">
        <f t="shared" si="3"/>
        <v>22863</v>
      </c>
      <c r="L42" s="21">
        <f t="shared" si="4"/>
        <v>22939</v>
      </c>
      <c r="M42" s="22">
        <f t="shared" si="5"/>
        <v>23014</v>
      </c>
      <c r="N42" s="19">
        <v>138</v>
      </c>
      <c r="O42" s="20">
        <f t="shared" si="6"/>
        <v>37314</v>
      </c>
      <c r="P42" s="21">
        <f t="shared" si="7"/>
        <v>37389</v>
      </c>
      <c r="Q42" s="22">
        <f t="shared" si="8"/>
        <v>37465</v>
      </c>
      <c r="Z42" s="3"/>
    </row>
    <row r="43" spans="6:26" ht="15" customHeight="1">
      <c r="F43" s="19">
        <v>39</v>
      </c>
      <c r="G43" s="20">
        <f t="shared" si="0"/>
        <v>9223</v>
      </c>
      <c r="H43" s="21">
        <f t="shared" si="1"/>
        <v>9298</v>
      </c>
      <c r="I43" s="22">
        <f t="shared" si="2"/>
        <v>9374</v>
      </c>
      <c r="J43" s="19">
        <v>89</v>
      </c>
      <c r="K43" s="20">
        <f t="shared" si="3"/>
        <v>23144</v>
      </c>
      <c r="L43" s="21">
        <f t="shared" si="4"/>
        <v>23220</v>
      </c>
      <c r="M43" s="22">
        <f t="shared" si="5"/>
        <v>23295</v>
      </c>
      <c r="N43" s="19">
        <v>139</v>
      </c>
      <c r="O43" s="20">
        <f t="shared" si="6"/>
        <v>37605</v>
      </c>
      <c r="P43" s="21">
        <f t="shared" si="7"/>
        <v>37681</v>
      </c>
      <c r="Q43" s="22">
        <f t="shared" si="8"/>
        <v>37756</v>
      </c>
      <c r="Z43" s="3"/>
    </row>
    <row r="44" spans="6:26" ht="15" customHeight="1">
      <c r="F44" s="37">
        <v>40</v>
      </c>
      <c r="G44" s="38">
        <f t="shared" si="0"/>
        <v>9493</v>
      </c>
      <c r="H44" s="39">
        <f t="shared" si="1"/>
        <v>9568</v>
      </c>
      <c r="I44" s="40">
        <f t="shared" si="2"/>
        <v>9644</v>
      </c>
      <c r="J44" s="37">
        <v>90</v>
      </c>
      <c r="K44" s="38">
        <f t="shared" si="3"/>
        <v>23425</v>
      </c>
      <c r="L44" s="39">
        <f t="shared" si="4"/>
        <v>23500</v>
      </c>
      <c r="M44" s="40">
        <f t="shared" si="5"/>
        <v>23576</v>
      </c>
      <c r="N44" s="37">
        <v>140</v>
      </c>
      <c r="O44" s="38">
        <f t="shared" si="6"/>
        <v>37897</v>
      </c>
      <c r="P44" s="39">
        <f t="shared" si="7"/>
        <v>37972</v>
      </c>
      <c r="Q44" s="40">
        <f t="shared" si="8"/>
        <v>38048</v>
      </c>
      <c r="Z44" s="3"/>
    </row>
    <row r="45" spans="6:26" ht="15" customHeight="1">
      <c r="F45" s="15">
        <v>41</v>
      </c>
      <c r="G45" s="16">
        <f t="shared" si="0"/>
        <v>9763</v>
      </c>
      <c r="H45" s="17">
        <f t="shared" si="1"/>
        <v>9838</v>
      </c>
      <c r="I45" s="18">
        <f t="shared" si="2"/>
        <v>9914</v>
      </c>
      <c r="J45" s="15">
        <v>91</v>
      </c>
      <c r="K45" s="16">
        <f t="shared" si="3"/>
        <v>23706</v>
      </c>
      <c r="L45" s="17">
        <f t="shared" si="4"/>
        <v>23781</v>
      </c>
      <c r="M45" s="18">
        <f t="shared" si="5"/>
        <v>23857</v>
      </c>
      <c r="N45" s="15">
        <v>141</v>
      </c>
      <c r="O45" s="16">
        <f t="shared" si="6"/>
        <v>38188</v>
      </c>
      <c r="P45" s="17">
        <f t="shared" si="7"/>
        <v>38264</v>
      </c>
      <c r="Q45" s="18">
        <f t="shared" si="8"/>
        <v>38340</v>
      </c>
      <c r="Z45" s="3"/>
    </row>
    <row r="46" spans="6:26" ht="15" customHeight="1">
      <c r="F46" s="19">
        <v>42</v>
      </c>
      <c r="G46" s="20">
        <f t="shared" si="0"/>
        <v>10033</v>
      </c>
      <c r="H46" s="21">
        <f t="shared" si="1"/>
        <v>10108</v>
      </c>
      <c r="I46" s="22">
        <f t="shared" si="2"/>
        <v>10184</v>
      </c>
      <c r="J46" s="19">
        <v>92</v>
      </c>
      <c r="K46" s="20">
        <f t="shared" si="3"/>
        <v>23986</v>
      </c>
      <c r="L46" s="21">
        <f t="shared" si="4"/>
        <v>24062</v>
      </c>
      <c r="M46" s="22">
        <f t="shared" si="5"/>
        <v>24138</v>
      </c>
      <c r="N46" s="19">
        <v>142</v>
      </c>
      <c r="O46" s="20">
        <f t="shared" si="6"/>
        <v>38480</v>
      </c>
      <c r="P46" s="21">
        <f t="shared" si="7"/>
        <v>38556</v>
      </c>
      <c r="Q46" s="22">
        <f t="shared" si="8"/>
        <v>38631</v>
      </c>
      <c r="Z46" s="3"/>
    </row>
    <row r="47" spans="6:26" ht="15" customHeight="1">
      <c r="F47" s="19">
        <v>43</v>
      </c>
      <c r="G47" s="20">
        <f t="shared" si="0"/>
        <v>10303</v>
      </c>
      <c r="H47" s="21">
        <f t="shared" si="1"/>
        <v>10378</v>
      </c>
      <c r="I47" s="22">
        <f t="shared" si="2"/>
        <v>10454</v>
      </c>
      <c r="J47" s="19">
        <v>93</v>
      </c>
      <c r="K47" s="20">
        <f t="shared" si="3"/>
        <v>24267</v>
      </c>
      <c r="L47" s="21">
        <f t="shared" si="4"/>
        <v>24343</v>
      </c>
      <c r="M47" s="22">
        <f t="shared" si="5"/>
        <v>24418</v>
      </c>
      <c r="N47" s="19">
        <v>143</v>
      </c>
      <c r="O47" s="20">
        <f t="shared" si="6"/>
        <v>38772</v>
      </c>
      <c r="P47" s="21">
        <f t="shared" si="7"/>
        <v>38847</v>
      </c>
      <c r="Q47" s="22">
        <f t="shared" si="8"/>
        <v>38923</v>
      </c>
      <c r="Z47" s="3"/>
    </row>
    <row r="48" spans="6:26" ht="15" customHeight="1">
      <c r="F48" s="19">
        <v>44</v>
      </c>
      <c r="G48" s="20">
        <f t="shared" si="0"/>
        <v>10573</v>
      </c>
      <c r="H48" s="21">
        <f t="shared" si="1"/>
        <v>10648</v>
      </c>
      <c r="I48" s="22">
        <f t="shared" si="2"/>
        <v>10724</v>
      </c>
      <c r="J48" s="19">
        <v>94</v>
      </c>
      <c r="K48" s="20">
        <f t="shared" si="3"/>
        <v>24548</v>
      </c>
      <c r="L48" s="21">
        <f t="shared" si="4"/>
        <v>24624</v>
      </c>
      <c r="M48" s="22">
        <f t="shared" si="5"/>
        <v>24699</v>
      </c>
      <c r="N48" s="19">
        <v>144</v>
      </c>
      <c r="O48" s="20">
        <f t="shared" si="6"/>
        <v>39063</v>
      </c>
      <c r="P48" s="21">
        <f t="shared" si="7"/>
        <v>39139</v>
      </c>
      <c r="Q48" s="22">
        <f t="shared" si="8"/>
        <v>39214</v>
      </c>
      <c r="Z48" s="3"/>
    </row>
    <row r="49" spans="6:26" ht="15" customHeight="1">
      <c r="F49" s="19">
        <v>45</v>
      </c>
      <c r="G49" s="20">
        <f t="shared" si="0"/>
        <v>10843</v>
      </c>
      <c r="H49" s="21">
        <f t="shared" si="1"/>
        <v>10918</v>
      </c>
      <c r="I49" s="22">
        <f t="shared" si="2"/>
        <v>10994</v>
      </c>
      <c r="J49" s="19">
        <v>95</v>
      </c>
      <c r="K49" s="20">
        <f t="shared" si="3"/>
        <v>24829</v>
      </c>
      <c r="L49" s="21">
        <f t="shared" si="4"/>
        <v>24904</v>
      </c>
      <c r="M49" s="22">
        <f t="shared" si="5"/>
        <v>24980</v>
      </c>
      <c r="N49" s="19">
        <v>145</v>
      </c>
      <c r="O49" s="20">
        <f t="shared" si="6"/>
        <v>39355</v>
      </c>
      <c r="P49" s="21">
        <f t="shared" si="7"/>
        <v>39430</v>
      </c>
      <c r="Q49" s="22">
        <f t="shared" si="8"/>
        <v>39506</v>
      </c>
      <c r="Z49" s="3"/>
    </row>
    <row r="50" spans="6:26" ht="15" customHeight="1">
      <c r="F50" s="19">
        <v>46</v>
      </c>
      <c r="G50" s="20">
        <f t="shared" si="0"/>
        <v>11113</v>
      </c>
      <c r="H50" s="21">
        <f t="shared" si="1"/>
        <v>11188</v>
      </c>
      <c r="I50" s="22">
        <f t="shared" si="2"/>
        <v>11264</v>
      </c>
      <c r="J50" s="19">
        <v>96</v>
      </c>
      <c r="K50" s="20">
        <f t="shared" si="3"/>
        <v>25110</v>
      </c>
      <c r="L50" s="21">
        <f t="shared" si="4"/>
        <v>25185</v>
      </c>
      <c r="M50" s="22">
        <f t="shared" si="5"/>
        <v>25261</v>
      </c>
      <c r="N50" s="19">
        <v>146</v>
      </c>
      <c r="O50" s="20">
        <f t="shared" si="6"/>
        <v>39646</v>
      </c>
      <c r="P50" s="21">
        <f t="shared" si="7"/>
        <v>39722</v>
      </c>
      <c r="Q50" s="22">
        <f t="shared" si="8"/>
        <v>39798</v>
      </c>
      <c r="Z50" s="3"/>
    </row>
    <row r="51" spans="6:26" ht="15" customHeight="1">
      <c r="F51" s="19">
        <v>47</v>
      </c>
      <c r="G51" s="20">
        <f t="shared" si="0"/>
        <v>11383</v>
      </c>
      <c r="H51" s="21">
        <f t="shared" si="1"/>
        <v>11458</v>
      </c>
      <c r="I51" s="22">
        <f t="shared" si="2"/>
        <v>11534</v>
      </c>
      <c r="J51" s="19">
        <v>97</v>
      </c>
      <c r="K51" s="20">
        <f t="shared" si="3"/>
        <v>25390</v>
      </c>
      <c r="L51" s="21">
        <f t="shared" si="4"/>
        <v>25466</v>
      </c>
      <c r="M51" s="22">
        <f t="shared" si="5"/>
        <v>25542</v>
      </c>
      <c r="N51" s="19">
        <v>147</v>
      </c>
      <c r="O51" s="20">
        <f t="shared" si="6"/>
        <v>39938</v>
      </c>
      <c r="P51" s="21">
        <f t="shared" si="7"/>
        <v>40014</v>
      </c>
      <c r="Q51" s="22">
        <f t="shared" si="8"/>
        <v>40089</v>
      </c>
      <c r="Z51" s="3"/>
    </row>
    <row r="52" spans="6:26" ht="15" customHeight="1">
      <c r="F52" s="19">
        <v>48</v>
      </c>
      <c r="G52" s="20">
        <f t="shared" si="0"/>
        <v>11653</v>
      </c>
      <c r="H52" s="21">
        <f t="shared" si="1"/>
        <v>11728</v>
      </c>
      <c r="I52" s="22">
        <f t="shared" si="2"/>
        <v>11804</v>
      </c>
      <c r="J52" s="19">
        <v>98</v>
      </c>
      <c r="K52" s="20">
        <f t="shared" si="3"/>
        <v>25671</v>
      </c>
      <c r="L52" s="21">
        <f t="shared" si="4"/>
        <v>25747</v>
      </c>
      <c r="M52" s="22">
        <f t="shared" si="5"/>
        <v>25822</v>
      </c>
      <c r="N52" s="19">
        <v>148</v>
      </c>
      <c r="O52" s="20">
        <f t="shared" si="6"/>
        <v>40230</v>
      </c>
      <c r="P52" s="21">
        <f t="shared" si="7"/>
        <v>40305</v>
      </c>
      <c r="Q52" s="22">
        <f t="shared" si="8"/>
        <v>40381</v>
      </c>
      <c r="Z52" s="3"/>
    </row>
    <row r="53" spans="6:26" ht="15" customHeight="1">
      <c r="F53" s="19">
        <v>49</v>
      </c>
      <c r="G53" s="20">
        <f t="shared" si="0"/>
        <v>11923</v>
      </c>
      <c r="H53" s="21">
        <f t="shared" si="1"/>
        <v>11998</v>
      </c>
      <c r="I53" s="22">
        <f t="shared" si="2"/>
        <v>12074</v>
      </c>
      <c r="J53" s="19">
        <v>99</v>
      </c>
      <c r="K53" s="20">
        <f t="shared" si="3"/>
        <v>25952</v>
      </c>
      <c r="L53" s="21">
        <f t="shared" si="4"/>
        <v>26028</v>
      </c>
      <c r="M53" s="22">
        <f t="shared" si="5"/>
        <v>26103</v>
      </c>
      <c r="N53" s="19">
        <v>149</v>
      </c>
      <c r="O53" s="20">
        <f t="shared" si="6"/>
        <v>40521</v>
      </c>
      <c r="P53" s="21">
        <f t="shared" si="7"/>
        <v>40597</v>
      </c>
      <c r="Q53" s="22">
        <f t="shared" si="8"/>
        <v>40672</v>
      </c>
      <c r="Z53" s="3"/>
    </row>
    <row r="54" spans="6:26" ht="15" customHeight="1" thickBot="1">
      <c r="F54" s="25">
        <v>50</v>
      </c>
      <c r="G54" s="26">
        <f t="shared" si="0"/>
        <v>12193</v>
      </c>
      <c r="H54" s="27">
        <f t="shared" si="1"/>
        <v>12268</v>
      </c>
      <c r="I54" s="28">
        <f t="shared" si="2"/>
        <v>12344</v>
      </c>
      <c r="J54" s="25">
        <v>100</v>
      </c>
      <c r="K54" s="26">
        <f t="shared" si="3"/>
        <v>26233</v>
      </c>
      <c r="L54" s="27">
        <f t="shared" si="4"/>
        <v>26308</v>
      </c>
      <c r="M54" s="28">
        <f t="shared" si="5"/>
        <v>26384</v>
      </c>
      <c r="N54" s="25">
        <v>150</v>
      </c>
      <c r="O54" s="26">
        <f t="shared" si="6"/>
        <v>40813</v>
      </c>
      <c r="P54" s="27">
        <f t="shared" si="7"/>
        <v>40888</v>
      </c>
      <c r="Q54" s="28">
        <f t="shared" si="8"/>
        <v>40964</v>
      </c>
      <c r="Z54" s="3"/>
    </row>
    <row r="55" spans="6:26" ht="20.25" customHeight="1">
      <c r="F55" s="29"/>
      <c r="Z55" s="3"/>
    </row>
  </sheetData>
  <sheetProtection/>
  <mergeCells count="2">
    <mergeCell ref="P2:Q2"/>
    <mergeCell ref="F1:Q1"/>
  </mergeCells>
  <printOptions/>
  <pageMargins left="0.5905511811023623" right="0.5905511811023623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jbi16308</dc:creator>
  <cp:keywords/>
  <dc:description/>
  <cp:lastModifiedBy>hamazaki-maiko</cp:lastModifiedBy>
  <cp:lastPrinted>2014-04-01T02:18:59Z</cp:lastPrinted>
  <dcterms:created xsi:type="dcterms:W3CDTF">2008-03-12T06:43:36Z</dcterms:created>
  <dcterms:modified xsi:type="dcterms:W3CDTF">2014-04-01T05:05:24Z</dcterms:modified>
  <cp:category/>
  <cp:version/>
  <cp:contentType/>
  <cp:contentStatus/>
</cp:coreProperties>
</file>