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Shima\dfs\課別共有フォルダ\財政課\01財政係\財政状況資料集\■財政状況資料集\Ｒ０４\HP用\"/>
    </mc:Choice>
  </mc:AlternateContent>
  <xr:revisionPtr revIDLastSave="0" documentId="8_{EDED8973-1BA0-414A-B8C9-52F2BB374E09}" xr6:coauthVersionLast="36" xr6:coauthVersionMax="36" xr10:uidLastSave="{00000000-0000-0000-0000-000000000000}"/>
  <bookViews>
    <workbookView xWindow="0" yWindow="0" windowWidth="23040" windowHeight="9012" tabRatio="836" xr2:uid="{00000000-000D-0000-FFFF-FFFF00000000}"/>
  </bookViews>
  <sheets>
    <sheet name="総括表" sheetId="10" r:id="rId1"/>
    <sheet name="普通会計の状況" sheetId="11" r:id="rId2"/>
    <sheet name="各会計、関係団体の財政状況及び健全化判断比率" sheetId="12" r:id="rId3"/>
    <sheet name="財政比較分析表 "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BE34"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<sst xmlns="http://schemas.openxmlformats.org/spreadsheetml/2006/main" count="1151" uniqueCount="631">
  <si>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</si>
  <si>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</si>
  <si>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</si>
  <si>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</si>
  <si>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</si>
  <si>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</si>
  <si>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</si>
  <si>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</si>
  <si>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</si>
  <si>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</si>
  <si>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</si>
  <si>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</si>
  <si>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</si>
  <si>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</si>
  <si>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</si>
  <si>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</si>
  <si>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</si>
  <si>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</si>
  <si>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</si>
  <si>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</si>
  <si>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</si>
  <si>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</si>
  <si>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</si>
  <si>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</si>
  <si>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</si>
  <si>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</si>
  <si>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</si>
  <si>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</si>
  <si>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</si>
  <si>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</si>
  <si>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</si>
  <si>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</si>
  <si>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</si>
  <si>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</si>
  <si>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</si>
  <si>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</si>
  <si>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</si>
  <si>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</si>
  <si>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</si>
  <si>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</si>
  <si>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</si>
  <si>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</si>
  <si>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</si>
  <si>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</si>
  <si>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</si>
  <si>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</si>
  <si>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</si>
  <si>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</si>
  <si>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</si>
  <si>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</si>
  <si>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</si>
  <si>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</si>
  <si>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</si>
  <si>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</si>
  <si>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</si>
  <si>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</si>
  <si>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</si>
  <si>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</si>
  <si>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</si>
  <si>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</si>
  <si>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</si>
  <si>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</si>
  <si>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</si>
  <si>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</si>
  <si>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</si>
  <si>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</si>
  <si>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</si>
  <si>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</si>
  <si>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</si>
  <si>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</si>
  <si>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</si>
  <si>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</si>
  <si>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</si>
  <si>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</si>
  <si>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</si>
  <si>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</si>
  <si>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</si>
  <si>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</si>
  <si>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</si>
  <si>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</si>
  <si>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</si>
  <si>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</si>
  <si>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</si>
  <si>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</si>
  <si>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</si>
  <si>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</si>
  <si>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</si>
  <si>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</si>
  <si>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</si>
  <si>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</si>
  <si>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</si>
  <si>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</si>
  <si>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</si>
  <si>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</si>
  <si>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</si>
  <si>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</si>
  <si>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</si>
  <si>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</si>
  <si>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</si>
  <si>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志摩市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</si>
  <si>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</si>
  <si>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</si>
  <si>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</si>
  <si>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</si>
  <si>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</si>
  <si>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</si>
  <si>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</si>
  <si>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</si>
  <si>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</si>
  <si>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</si>
  <si>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</si>
  <si>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</si>
  <si>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</si>
  <si>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</si>
  <si>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</si>
  <si>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</si>
  <si>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</si>
  <si>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</si>
  <si>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</si>
  <si>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</si>
  <si>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</si>
  <si>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</si>
  <si>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</si>
  <si>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</si>
  <si>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</si>
  <si>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</si>
  <si>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</si>
  <si>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</si>
  <si>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</si>
  <si>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</si>
  <si>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</si>
  <si>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</si>
  <si>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</si>
  <si>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</si>
  <si>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</si>
  <si>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</si>
  <si>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</si>
  <si>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</si>
  <si>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</si>
  <si>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</si>
  <si>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</si>
  <si>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</si>
  <si>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</si>
  <si>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</si>
  <si>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</si>
  <si>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</si>
  <si>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</si>
  <si>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</si>
  <si>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</si>
  <si>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</si>
  <si>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</si>
  <si>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</si>
  <si>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</si>
  <si>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</si>
  <si>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</si>
  <si>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</si>
  <si>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</si>
  <si>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</si>
  <si>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</si>
  <si>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</si>
  <si>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</si>
  <si>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</si>
  <si>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</si>
  <si>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</si>
  <si>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</si>
  <si>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</si>
  <si>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</si>
  <si>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</si>
  <si>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</si>
  <si>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</si>
  <si>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</si>
  <si>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</si>
  <si>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</si>
  <si>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</si>
  <si>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</si>
  <si>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</si>
  <si>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</si>
  <si>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</si>
  <si>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</si>
  <si>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</si>
  <si>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</si>
  <si>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</si>
  <si>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</si>
  <si>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t>
    <phoneticPr fontId="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</si>
  <si>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</si>
  <si>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</si>
  <si>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</si>
  <si>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</si>
  <si>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</si>
  <si>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</si>
  <si>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</si>
  <si>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</si>
  <si>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</si>
  <si>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</si>
  <si>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</si>
  <si>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</si>
  <si>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</si>
  <si>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</si>
  <si>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</si>
  <si>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</si>
  <si>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</si>
  <si>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</si>
  <si>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</si>
  <si>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</si>
  <si>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</si>
  <si>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</si>
  <si>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</si>
  <si>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</si>
  <si>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</si>
  <si>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</si>
  <si>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</si>
  <si>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</si>
  <si>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</si>
  <si>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</si>
  <si>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</si>
  <si>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</si>
  <si>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三重県志摩市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</si>
  <si>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</si>
  <si>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</si>
  <si>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</si>
  <si>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</si>
  <si>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</si>
  <si>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</si>
  <si>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</si>
  <si>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</si>
  <si>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</si>
  <si>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</si>
  <si>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</si>
  <si>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</si>
  <si>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</si>
  <si>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</si>
  <si>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</si>
  <si>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</si>
  <si>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</si>
  <si>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</si>
  <si>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</si>
  <si>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</si>
  <si>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</si>
  <si>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</si>
  <si>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</si>
  <si>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</si>
  <si>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</si>
  <si>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</si>
  <si>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</si>
  <si>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</si>
  <si>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</si>
  <si>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</si>
  <si>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</si>
  <si>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</si>
  <si>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</si>
  <si>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</si>
  <si>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</si>
  <si>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</si>
  <si>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</si>
  <si>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</si>
  <si>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</si>
  <si>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</si>
  <si>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</si>
  <si>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</si>
  <si>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</si>
  <si>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</si>
  <si>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</si>
  <si>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</si>
  <si>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</si>
  <si>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</si>
  <si>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</si>
  <si>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</si>
  <si>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</si>
  <si>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</si>
  <si>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</si>
  <si>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</si>
  <si>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</si>
  <si>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</si>
  <si>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</si>
  <si>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</si>
  <si>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</si>
  <si>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</si>
  <si>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</si>
  <si>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</si>
  <si>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</si>
  <si>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</si>
  <si>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</si>
  <si>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</si>
  <si>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</si>
  <si>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</si>
  <si>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</si>
  <si>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</si>
  <si>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</si>
  <si>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</si>
  <si>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</si>
  <si>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</si>
  <si>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</si>
  <si>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</si>
  <si>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</si>
  <si>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</si>
  <si>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</si>
  <si>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</si>
  <si>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</si>
  <si>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</si>
  <si>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</si>
  <si>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</si>
  <si>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</si>
  <si>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</si>
  <si>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</si>
  <si>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</si>
  <si>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</si>
  <si>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</si>
  <si>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</si>
  <si>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</si>
  <si>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</si>
  <si>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</si>
  <si>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</si>
  <si>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</si>
  <si>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</si>
  <si>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</si>
  <si>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</si>
  <si>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</si>
  <si>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</si>
  <si>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</si>
  <si>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</si>
  <si>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</si>
  <si>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</si>
  <si>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</si>
  <si>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</si>
  <si>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</si>
  <si>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</si>
  <si>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</si>
  <si>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</si>
  <si>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</si>
  <si>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</si>
  <si>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</si>
  <si>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</si>
  <si>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</si>
  <si>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</si>
  <si>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</si>
  <si>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</si>
  <si>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</si>
  <si>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</si>
  <si>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</si>
  <si>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</si>
  <si>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</si>
  <si>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</si>
  <si>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</si>
  <si>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</si>
  <si>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</si>
  <si>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</si>
  <si>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</si>
  <si>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</si>
  <si>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</si>
  <si>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</si>
  <si>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</si>
  <si>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</si>
  <si>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</si>
  <si>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</si>
  <si>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</si>
  <si>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</si>
  <si>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</si>
  <si>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</si>
  <si>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</si>
  <si>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</si>
  <si>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</si>
  <si>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</si>
  <si>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</si>
  <si>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</si>
  <si>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</si>
  <si>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</si>
  <si>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</si>
  <si>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</si>
  <si>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</si>
  <si>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三重県志摩市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</si>
  <si>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</si>
  <si>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</si>
  <si>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</si>
  <si>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</si>
  <si>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</si>
  <si>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</si>
  <si>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</si>
  <si>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</si>
  <si>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</si>
  <si>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</si>
  <si>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</si>
  <si>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</si>
  <si>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</si>
  <si>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</si>
  <si>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</si>
  <si>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</si>
  <si>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</si>
  <si>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</si>
  <si>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</si>
  <si>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</si>
  <si>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</si>
  <si>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</si>
  <si>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</si>
  <si>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</si>
  <si>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</si>
  <si>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</si>
  <si>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</si>
  <si>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</si>
  <si>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</si>
  <si>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</si>
  <si>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</si>
  <si>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</si>
  <si>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</si>
  <si>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</si>
  <si>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</si>
  <si>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</si>
  <si>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</si>
  <si>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</si>
  <si>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</si>
  <si>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</si>
  <si>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</si>
  <si>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法適用企業</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</si>
  <si>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</si>
  <si>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</si>
  <si>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</si>
  <si>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</si>
  <si>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</si>
  <si>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</si>
  <si>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</si>
  <si>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</si>
  <si>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</si>
  <si>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</si>
  <si>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</si>
  <si>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</si>
  <si>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</si>
  <si>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</si>
  <si>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</si>
  <si>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</si>
  <si>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</si>
  <si>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</si>
  <si>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</si>
  <si>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</si>
  <si>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</si>
  <si>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</si>
  <si>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</si>
  <si>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</si>
  <si>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</si>
  <si>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</si>
  <si>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</si>
  <si>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</si>
  <si>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</si>
  <si>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</si>
  <si>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</si>
  <si>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</si>
  <si>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</si>
  <si>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</si>
  <si>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</si>
  <si>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</si>
  <si>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</si>
  <si>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</si>
  <si>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</si>
  <si>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</si>
  <si>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</si>
  <si>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</si>
  <si>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</si>
  <si>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</si>
  <si>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</si>
  <si>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</si>
  <si>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</si>
  <si>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</si>
  <si>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</si>
  <si>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</si>
  <si>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</si>
  <si>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</si>
  <si>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</si>
  <si>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</si>
  <si>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</si>
  <si>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</si>
  <si>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</si>
  <si>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</si>
  <si>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</si>
  <si>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</si>
  <si>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</si>
  <si>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</si>
  <si>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</si>
  <si>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</si>
  <si>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</si>
  <si>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</si>
  <si>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</si>
  <si>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</si>
  <si>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</si>
  <si>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</si>
  <si>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</si>
  <si>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</si>
  <si>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</si>
  <si>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</si>
  <si>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</si>
  <si>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</si>
  <si>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</si>
  <si>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</si>
  <si>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</si>
  <si>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</si>
  <si>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</si>
  <si>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</si>
  <si>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</si>
  <si>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</si>
  <si>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</si>
  <si>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</si>
  <si>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</si>
  <si>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</si>
  <si>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</si>
  <si>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</si>
  <si>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</si>
  <si>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</si>
  <si>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</si>
  <si>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</si>
  <si>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</si>
  <si>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</si>
  <si>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</si>
  <si>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</si>
  <si>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</si>
  <si>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</si>
  <si>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</si>
  <si>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</si>
  <si>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</si>
  <si>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</si>
  <si>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</si>
  <si>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</si>
  <si>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</si>
  <si>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</si>
  <si>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</si>
  <si>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</si>
  <si>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</si>
  <si>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</si>
  <si>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</si>
  <si>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</si>
  <si>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</si>
  <si>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</si>
  <si>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</si>
  <si>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</si>
  <si>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</si>
  <si>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</si>
  <si>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</si>
  <si>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</si>
  <si>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</si>
  <si>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</si>
  <si>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</si>
  <si>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</si>
  <si>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</si>
  <si>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</si>
  <si>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</si>
  <si>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</si>
  <si>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</si>
  <si>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</si>
  <si>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</si>
  <si>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</si>
  <si>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</si>
  <si>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</si>
  <si>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</si>
  <si>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</si>
  <si>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</si>
  <si>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</si>
  <si>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</si>
  <si>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</si>
  <si>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</si>
  <si>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</si>
  <si>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</si>
  <si>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</si>
  <si>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</si>
  <si>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</si>
  <si>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</si>
  <si>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0.06</t>
  </si>
  <si>
    <t>▲ 4.22</t>
  </si>
  <si>
    <t>▲ 5.12</t>
  </si>
  <si>
    <t>▲ 0.80</t>
  </si>
  <si>
    <t>水道事業会計</t>
  </si>
  <si>
    <t>一般会計</t>
  </si>
  <si>
    <t>介護保険特別会計</t>
  </si>
  <si>
    <t>病院事業会計</t>
  </si>
  <si>
    <t>国民健康保険特別会計</t>
  </si>
  <si>
    <t>下水道事業会計</t>
  </si>
  <si>
    <t>後期高齢者医療特別会計</t>
  </si>
  <si>
    <t>住宅新築資金等貸付事業特別会計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</si>
  <si>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</si>
  <si>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</si>
  <si>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</si>
  <si>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</si>
  <si>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</si>
  <si>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</si>
  <si>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</si>
  <si>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</si>
  <si>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</si>
  <si>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t>
    <phoneticPr fontId="2"/>
  </si>
  <si>
    <t>-</t>
    <phoneticPr fontId="2"/>
  </si>
  <si>
    <t>志摩広域消防組合</t>
    <rPh sb="0" eb="2">
      <t>シマ</t>
    </rPh>
    <rPh sb="2" eb="4">
      <t>コウイキ</t>
    </rPh>
    <rPh sb="4" eb="6">
      <t>ショウボウ</t>
    </rPh>
    <rPh sb="6" eb="8">
      <t>クミアイ</t>
    </rPh>
    <phoneticPr fontId="2"/>
  </si>
  <si>
    <t>志摩広域行政組合（一般会計）</t>
    <rPh sb="0" eb="2">
      <t>シマ</t>
    </rPh>
    <rPh sb="2" eb="4">
      <t>コウイキ</t>
    </rPh>
    <rPh sb="4" eb="6">
      <t>ギョウセイ</t>
    </rPh>
    <rPh sb="6" eb="8">
      <t>クミアイ</t>
    </rPh>
    <rPh sb="9" eb="11">
      <t>イッパン</t>
    </rPh>
    <rPh sb="11" eb="13">
      <t>カイケイ</t>
    </rPh>
    <phoneticPr fontId="2"/>
  </si>
  <si>
    <t>志摩広域行政組合（才庭特別会計）</t>
    <rPh sb="0" eb="2">
      <t>シマ</t>
    </rPh>
    <rPh sb="2" eb="4">
      <t>コウイキ</t>
    </rPh>
    <rPh sb="4" eb="6">
      <t>ギョウセイ</t>
    </rPh>
    <rPh sb="6" eb="8">
      <t>クミアイ</t>
    </rPh>
    <rPh sb="9" eb="10">
      <t>サイ</t>
    </rPh>
    <rPh sb="10" eb="11">
      <t>ニワ</t>
    </rPh>
    <rPh sb="11" eb="13">
      <t>トクベツ</t>
    </rPh>
    <rPh sb="13" eb="15">
      <t>カイケイ</t>
    </rPh>
    <phoneticPr fontId="2"/>
  </si>
  <si>
    <t>志摩広域行政組合（ともやま苑特別会計）</t>
    <rPh sb="0" eb="2">
      <t>シマ</t>
    </rPh>
    <rPh sb="2" eb="4">
      <t>コウイキ</t>
    </rPh>
    <rPh sb="4" eb="6">
      <t>ギョウセイ</t>
    </rPh>
    <rPh sb="6" eb="8">
      <t>クミアイ</t>
    </rPh>
    <rPh sb="13" eb="14">
      <t>エン</t>
    </rPh>
    <rPh sb="14" eb="16">
      <t>トクベツ</t>
    </rPh>
    <rPh sb="16" eb="18">
      <t>カイケイ</t>
    </rPh>
    <phoneticPr fontId="2"/>
  </si>
  <si>
    <t>志摩広域行政組合（福祉センター特別会計）</t>
    <rPh sb="0" eb="2">
      <t>シマ</t>
    </rPh>
    <rPh sb="2" eb="4">
      <t>コウイキ</t>
    </rPh>
    <rPh sb="4" eb="6">
      <t>ギョウセイ</t>
    </rPh>
    <rPh sb="6" eb="8">
      <t>クミアイ</t>
    </rPh>
    <rPh sb="9" eb="11">
      <t>フクシ</t>
    </rPh>
    <rPh sb="15" eb="17">
      <t>トクベツ</t>
    </rPh>
    <rPh sb="17" eb="19">
      <t>カイケイ</t>
    </rPh>
    <phoneticPr fontId="2"/>
  </si>
  <si>
    <t>三重県市町総合事務組合（一般会計）</t>
    <rPh sb="0" eb="3">
      <t>ミエケン</t>
    </rPh>
    <rPh sb="3" eb="4">
      <t>シ</t>
    </rPh>
    <rPh sb="4" eb="5">
      <t>マチ</t>
    </rPh>
    <rPh sb="5" eb="7">
      <t>ソウゴウ</t>
    </rPh>
    <rPh sb="7" eb="9">
      <t>ジム</t>
    </rPh>
    <rPh sb="9" eb="11">
      <t>クミアイ</t>
    </rPh>
    <rPh sb="12" eb="14">
      <t>イッパン</t>
    </rPh>
    <rPh sb="14" eb="16">
      <t>カイケイ</t>
    </rPh>
    <phoneticPr fontId="2"/>
  </si>
  <si>
    <t>三重県市町総合事務組合（共同研修特別会計）</t>
    <rPh sb="0" eb="3">
      <t>ミエケン</t>
    </rPh>
    <rPh sb="3" eb="4">
      <t>シ</t>
    </rPh>
    <rPh sb="4" eb="5">
      <t>マチ</t>
    </rPh>
    <rPh sb="5" eb="7">
      <t>ソウゴウ</t>
    </rPh>
    <rPh sb="7" eb="9">
      <t>ジム</t>
    </rPh>
    <rPh sb="9" eb="11">
      <t>クミアイ</t>
    </rPh>
    <rPh sb="12" eb="14">
      <t>キョウドウ</t>
    </rPh>
    <rPh sb="14" eb="16">
      <t>ケンシュウ</t>
    </rPh>
    <rPh sb="16" eb="18">
      <t>トクベツ</t>
    </rPh>
    <rPh sb="18" eb="20">
      <t>カイケイ</t>
    </rPh>
    <phoneticPr fontId="2"/>
  </si>
  <si>
    <t>三重県市町総合事務組合（デジタル地図特別会計）</t>
    <rPh sb="0" eb="3">
      <t>ミエケン</t>
    </rPh>
    <rPh sb="3" eb="4">
      <t>シ</t>
    </rPh>
    <rPh sb="4" eb="5">
      <t>マチ</t>
    </rPh>
    <rPh sb="5" eb="7">
      <t>ソウゴウ</t>
    </rPh>
    <rPh sb="7" eb="9">
      <t>ジム</t>
    </rPh>
    <rPh sb="9" eb="11">
      <t>クミアイ</t>
    </rPh>
    <rPh sb="16" eb="18">
      <t>チズ</t>
    </rPh>
    <rPh sb="18" eb="20">
      <t>トクベツ</t>
    </rPh>
    <rPh sb="20" eb="22">
      <t>カイケイ</t>
    </rPh>
    <phoneticPr fontId="2"/>
  </si>
  <si>
    <t>三重県市町総合事務組合（物品特別会計）</t>
    <rPh sb="0" eb="3">
      <t>ミエケン</t>
    </rPh>
    <rPh sb="3" eb="4">
      <t>シ</t>
    </rPh>
    <rPh sb="4" eb="5">
      <t>マチ</t>
    </rPh>
    <rPh sb="5" eb="7">
      <t>ソウゴウ</t>
    </rPh>
    <rPh sb="7" eb="9">
      <t>ジム</t>
    </rPh>
    <rPh sb="9" eb="11">
      <t>クミアイ</t>
    </rPh>
    <rPh sb="12" eb="14">
      <t>ブッピン</t>
    </rPh>
    <rPh sb="14" eb="16">
      <t>トクベツ</t>
    </rPh>
    <rPh sb="16" eb="18">
      <t>カイケイ</t>
    </rPh>
    <phoneticPr fontId="2"/>
  </si>
  <si>
    <t>三重県市町総合事務組合（退職手当特別会計）</t>
    <rPh sb="0" eb="3">
      <t>ミエケン</t>
    </rPh>
    <rPh sb="3" eb="4">
      <t>シ</t>
    </rPh>
    <rPh sb="4" eb="5">
      <t>マチ</t>
    </rPh>
    <rPh sb="5" eb="7">
      <t>ソウゴウ</t>
    </rPh>
    <rPh sb="7" eb="9">
      <t>ジム</t>
    </rPh>
    <rPh sb="9" eb="11">
      <t>クミアイ</t>
    </rPh>
    <rPh sb="12" eb="14">
      <t>タイショク</t>
    </rPh>
    <rPh sb="14" eb="16">
      <t>テアテ</t>
    </rPh>
    <rPh sb="16" eb="18">
      <t>トクベツ</t>
    </rPh>
    <rPh sb="18" eb="20">
      <t>カイケイ</t>
    </rPh>
    <phoneticPr fontId="2"/>
  </si>
  <si>
    <t>三重県市町総合事務組合（消防救急無線特別会計）</t>
    <rPh sb="0" eb="3">
      <t>ミエケン</t>
    </rPh>
    <rPh sb="3" eb="4">
      <t>シ</t>
    </rPh>
    <rPh sb="4" eb="5">
      <t>マチ</t>
    </rPh>
    <rPh sb="5" eb="7">
      <t>ソウゴウ</t>
    </rPh>
    <rPh sb="7" eb="9">
      <t>ジム</t>
    </rPh>
    <rPh sb="9" eb="11">
      <t>クミアイ</t>
    </rPh>
    <rPh sb="12" eb="14">
      <t>ショウボウ</t>
    </rPh>
    <rPh sb="14" eb="16">
      <t>キュウキュウ</t>
    </rPh>
    <rPh sb="16" eb="18">
      <t>ムセン</t>
    </rPh>
    <rPh sb="18" eb="20">
      <t>トクベツ</t>
    </rPh>
    <rPh sb="20" eb="22">
      <t>カイケイ</t>
    </rPh>
    <phoneticPr fontId="2"/>
  </si>
  <si>
    <t>三重県市町総合事務組合（公平委員会特別会計）</t>
    <rPh sb="0" eb="3">
      <t>ミエケン</t>
    </rPh>
    <rPh sb="3" eb="4">
      <t>シ</t>
    </rPh>
    <rPh sb="4" eb="5">
      <t>マチ</t>
    </rPh>
    <rPh sb="5" eb="7">
      <t>ソウゴウ</t>
    </rPh>
    <rPh sb="7" eb="9">
      <t>ジム</t>
    </rPh>
    <rPh sb="9" eb="11">
      <t>クミアイ</t>
    </rPh>
    <rPh sb="12" eb="14">
      <t>コウヘイ</t>
    </rPh>
    <rPh sb="14" eb="17">
      <t>イインカイ</t>
    </rPh>
    <rPh sb="17" eb="19">
      <t>トクベツ</t>
    </rPh>
    <rPh sb="19" eb="21">
      <t>カイケイ</t>
    </rPh>
    <phoneticPr fontId="2"/>
  </si>
  <si>
    <t>鳥羽志勢広域連合</t>
    <rPh sb="0" eb="2">
      <t>トバ</t>
    </rPh>
    <rPh sb="2" eb="3">
      <t>シ</t>
    </rPh>
    <rPh sb="3" eb="4">
      <t>セイ</t>
    </rPh>
    <rPh sb="4" eb="6">
      <t>コウイキ</t>
    </rPh>
    <rPh sb="6" eb="8">
      <t>レンゴウ</t>
    </rPh>
    <phoneticPr fontId="2"/>
  </si>
  <si>
    <t>三重地方税管理回収機構（一般会計）</t>
    <rPh sb="0" eb="2">
      <t>ミエ</t>
    </rPh>
    <rPh sb="2" eb="4">
      <t>チホウ</t>
    </rPh>
    <rPh sb="4" eb="5">
      <t>ゼイ</t>
    </rPh>
    <rPh sb="5" eb="7">
      <t>カンリ</t>
    </rPh>
    <rPh sb="7" eb="9">
      <t>カイシュウ</t>
    </rPh>
    <rPh sb="9" eb="11">
      <t>キコウ</t>
    </rPh>
    <rPh sb="12" eb="14">
      <t>イッパン</t>
    </rPh>
    <rPh sb="14" eb="16">
      <t>カイケイ</t>
    </rPh>
    <phoneticPr fontId="2"/>
  </si>
  <si>
    <t>三重地方税管理回収機構（滞納整理拡充事業特別会計）</t>
    <rPh sb="0" eb="2">
      <t>ミエ</t>
    </rPh>
    <rPh sb="2" eb="4">
      <t>チホウ</t>
    </rPh>
    <rPh sb="4" eb="5">
      <t>ゼイ</t>
    </rPh>
    <rPh sb="5" eb="7">
      <t>カンリ</t>
    </rPh>
    <rPh sb="7" eb="9">
      <t>カイシュウ</t>
    </rPh>
    <rPh sb="9" eb="11">
      <t>キコウ</t>
    </rPh>
    <rPh sb="12" eb="14">
      <t>タイノウ</t>
    </rPh>
    <rPh sb="14" eb="16">
      <t>セイリ</t>
    </rPh>
    <rPh sb="16" eb="18">
      <t>カクジュウ</t>
    </rPh>
    <rPh sb="18" eb="20">
      <t>ジギョウ</t>
    </rPh>
    <rPh sb="20" eb="22">
      <t>トクベツ</t>
    </rPh>
    <rPh sb="22" eb="24">
      <t>カイケイ</t>
    </rPh>
    <phoneticPr fontId="2"/>
  </si>
  <si>
    <t>三重県後期高齢者医療広域連合（一般会計）</t>
    <rPh sb="0" eb="3">
      <t>ミエケン</t>
    </rPh>
    <rPh sb="3" eb="5">
      <t>コウキ</t>
    </rPh>
    <rPh sb="5" eb="8">
      <t>コウレイシャ</t>
    </rPh>
    <rPh sb="8" eb="10">
      <t>イリョウ</t>
    </rPh>
    <rPh sb="10" eb="12">
      <t>コウイキ</t>
    </rPh>
    <rPh sb="12" eb="14">
      <t>レンゴウ</t>
    </rPh>
    <rPh sb="15" eb="17">
      <t>イッパン</t>
    </rPh>
    <rPh sb="17" eb="19">
      <t>カイケイ</t>
    </rPh>
    <phoneticPr fontId="2"/>
  </si>
  <si>
    <t>三重県後期高齢者医療広域連合（後期高齢者医療特別会計）</t>
    <rPh sb="0" eb="3">
      <t>ミエケン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</si>
  <si>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</si>
  <si>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t>
    <phoneticPr fontId="2"/>
  </si>
  <si>
    <t>-</t>
    <phoneticPr fontId="2"/>
  </si>
  <si>
    <t>-</t>
    <phoneticPr fontId="2"/>
  </si>
  <si>
    <t>-</t>
    <phoneticPr fontId="2"/>
  </si>
  <si>
    <t>-</t>
    <phoneticPr fontId="2"/>
  </si>
  <si>
    <t>ふるさと応援基金</t>
    <rPh sb="4" eb="6">
      <t>オウエン</t>
    </rPh>
    <rPh sb="6" eb="8">
      <t>キキン</t>
    </rPh>
    <phoneticPr fontId="2"/>
  </si>
  <si>
    <t>船越地区振興基金</t>
    <rPh sb="0" eb="2">
      <t>フナコシ</t>
    </rPh>
    <rPh sb="2" eb="4">
      <t>チク</t>
    </rPh>
    <rPh sb="4" eb="6">
      <t>シンコウ</t>
    </rPh>
    <rPh sb="6" eb="8">
      <t>キキン</t>
    </rPh>
    <phoneticPr fontId="2"/>
  </si>
  <si>
    <t>浜島地区福祉施設整備基金</t>
    <rPh sb="0" eb="2">
      <t>ハマジマ</t>
    </rPh>
    <rPh sb="2" eb="4">
      <t>チク</t>
    </rPh>
    <rPh sb="4" eb="6">
      <t>フクシ</t>
    </rPh>
    <rPh sb="6" eb="8">
      <t>シセツ</t>
    </rPh>
    <rPh sb="8" eb="10">
      <t>セイビ</t>
    </rPh>
    <rPh sb="10" eb="12">
      <t>キキン</t>
    </rPh>
    <phoneticPr fontId="2"/>
  </si>
  <si>
    <t>阿児地区振興基金</t>
    <rPh sb="0" eb="2">
      <t>アゴ</t>
    </rPh>
    <rPh sb="2" eb="4">
      <t>チク</t>
    </rPh>
    <rPh sb="4" eb="6">
      <t>シンコウ</t>
    </rPh>
    <rPh sb="6" eb="8">
      <t>キキン</t>
    </rPh>
    <phoneticPr fontId="2"/>
  </si>
  <si>
    <t>地域振興基金</t>
    <rPh sb="0" eb="2">
      <t>チイキ</t>
    </rPh>
    <rPh sb="2" eb="4">
      <t>シンコウ</t>
    </rPh>
    <rPh sb="4" eb="6">
      <t>キキン</t>
    </rPh>
    <phoneticPr fontId="2"/>
  </si>
  <si>
    <t>-</t>
    <phoneticPr fontId="2"/>
  </si>
  <si>
    <t>-</t>
    <phoneticPr fontId="2"/>
  </si>
  <si>
    <t>-</t>
    <phoneticPr fontId="2"/>
  </si>
  <si>
    <t>志摩まちづくり株式会社</t>
    <rPh sb="0" eb="2">
      <t>シマ</t>
    </rPh>
    <rPh sb="7" eb="11">
      <t>カブシキガイシャ</t>
    </rPh>
    <phoneticPr fontId="2"/>
  </si>
  <si>
    <t>実質公債費比率</t>
    <phoneticPr fontId="5"/>
  </si>
  <si>
    <t>将来負担比率</t>
    <phoneticPr fontId="5"/>
  </si>
  <si>
    <t>類似団体内平均値</t>
    <phoneticPr fontId="5"/>
  </si>
  <si>
    <t>実質公債費比率</t>
    <phoneticPr fontId="5"/>
  </si>
  <si>
    <t>将来負担比率</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</si>
  <si>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</si>
  <si>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</si>
  <si>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</si>
  <si>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</si>
  <si>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</si>
  <si>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</si>
  <si>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t>
    <phoneticPr fontId="5"/>
  </si>
  <si>
    <t xml:space="preserve"> </t>
    <phoneticPr fontId="5"/>
  </si>
  <si>
    <t>有形固定資産減価償却率及び将来負担比率ともに、類似団体よりも高い水準にあるが、将来負担比率については、合併特例債の償還が一部終了しておることから減少傾向にあり、将来的にも減少していくものと想定している。有形固定資産原価償却率が高い水準にある要因については、施設整備において、耐用年数が比較的経過している施設があること、また、統廃合による廃止施設の除却が進んでいないことと考えている。今後、廃止施設の除却が進むにつれて低下するものと想定している。</t>
    <phoneticPr fontId="5"/>
  </si>
  <si>
    <t>将来負担比率及び実質公債費比率ともに類似団体より高い水準となっているが、合併特例債の一部が償還が終了したことにより、将来負担比率については、今後も減少していくと想定している。実質公債費比率については、普通交付税等の段階的削減による標準財政規模の縮小による影響も大きく、また財政運営に係る取組みとして、地方債の償還については据置期間を無くして短期間で元金を償還し、地方債残高を早期に減少させ、かつ償還総額を抑制する取組みを行っている結果として公債費が増加したため、実質公債比率が上昇していたが、令和3年度には減少に転じ、令和4年度においても減少しており、今後も減少していくと想定している。</t>
    <rPh sb="259" eb="261">
      <t>レイワ</t>
    </rPh>
    <rPh sb="262" eb="264">
      <t>ネンド</t>
    </rPh>
    <rPh sb="269" eb="271">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</si>
</sst>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69185</c:v>
                </c:pt>
                <c:pt idx="1">
                  <c:v>70166</c:v>
                </c:pt>
                <c:pt idx="2">
                  <c:v>92632</c:v>
                </c:pt>
                <c:pt idx="3">
                  <c:v>96469</c:v>
                </c:pt>
                <c:pt idx="4">
                  <c:v>85743</c:v>
                </c:pt>
              </c:numCache>
            </c:numRef>
          </c:val>
          <c:smooth val="0"/>
          <c:extLst>
            <c:ext xmlns:c16="http://schemas.microsoft.com/office/drawing/2014/chart" uri="{C3380CC4-5D6E-409C-BE32-E72D297353CC}">
              <c16:uniqueId val="{00000000-BF62-428B-8686-FD236168A32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33450</c:v>
                </c:pt>
                <c:pt idx="1">
                  <c:v>40862</c:v>
                </c:pt>
                <c:pt idx="2">
                  <c:v>20642</c:v>
                </c:pt>
                <c:pt idx="3">
                  <c:v>26828</c:v>
                </c:pt>
                <c:pt idx="4">
                  <c:v>56696</c:v>
                </c:pt>
              </c:numCache>
            </c:numRef>
          </c:val>
          <c:smooth val="0"/>
          <c:extLst>
            <c:ext xmlns:c16="http://schemas.microsoft.com/office/drawing/2014/chart" uri="{C3380CC4-5D6E-409C-BE32-E72D297353CC}">
              <c16:uniqueId val="{00000001-BF62-428B-8686-FD236168A320}"/>
            </c:ext>
          </c:extLst>
        </c:ser>
        <c:dLbls>
          <c:showLegendKey val="0"/>
          <c:showVal val="0"/>
          <c:showCatName val="0"/>
          <c:showSerName val="0"/>
          <c:showPercent val="0"/>
          <c:showBubbleSize val="0"/>
        </c:dLbls>
        <c:marker val="1"/>
        <c:smooth val="0"/>
        <c:axId val="161350648"/>
        <c:axId val="161346336"/>
      </c:lineChart>
      <c:catAx>
        <c:axId val="1613506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1346336"/>
        <c:crosses val="autoZero"/>
        <c:auto val="1"/>
        <c:lblAlgn val="ctr"/>
        <c:lblOffset val="100"/>
        <c:tickLblSkip val="1"/>
        <c:tickMarkSkip val="1"/>
        <c:noMultiLvlLbl val="0"/>
      </c:catAx>
      <c:valAx>
        <c:axId val="161346336"/>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13506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3.85</c:v>
                </c:pt>
                <c:pt idx="1">
                  <c:v>3.17</c:v>
                </c:pt>
                <c:pt idx="2">
                  <c:v>3.03</c:v>
                </c:pt>
                <c:pt idx="3">
                  <c:v>5.59</c:v>
                </c:pt>
                <c:pt idx="4">
                  <c:v>6.11</c:v>
                </c:pt>
              </c:numCache>
            </c:numRef>
          </c:val>
          <c:extLst>
            <c:ext xmlns:c16="http://schemas.microsoft.com/office/drawing/2014/chart" uri="{C3380CC4-5D6E-409C-BE32-E72D297353CC}">
              <c16:uniqueId val="{00000000-6723-402B-B948-708A74066A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26.05</c:v>
                </c:pt>
                <c:pt idx="1">
                  <c:v>22.97</c:v>
                </c:pt>
                <c:pt idx="2">
                  <c:v>17.649999999999999</c:v>
                </c:pt>
                <c:pt idx="3">
                  <c:v>17.84</c:v>
                </c:pt>
                <c:pt idx="4">
                  <c:v>17.87</c:v>
                </c:pt>
              </c:numCache>
            </c:numRef>
          </c:val>
          <c:extLst>
            <c:ext xmlns:c16="http://schemas.microsoft.com/office/drawing/2014/chart" uri="{C3380CC4-5D6E-409C-BE32-E72D297353CC}">
              <c16:uniqueId val="{00000001-6723-402B-B948-708A74066AD0}"/>
            </c:ext>
          </c:extLst>
        </c:ser>
        <c:dLbls>
          <c:showLegendKey val="0"/>
          <c:showVal val="0"/>
          <c:showCatName val="0"/>
          <c:showSerName val="0"/>
          <c:showPercent val="0"/>
          <c:showBubbleSize val="0"/>
        </c:dLbls>
        <c:gapWidth val="250"/>
        <c:overlap val="100"/>
        <c:axId val="161346728"/>
        <c:axId val="1613482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-0.06</c:v>
                </c:pt>
                <c:pt idx="1">
                  <c:v>-4.22</c:v>
                </c:pt>
                <c:pt idx="2">
                  <c:v>-5.12</c:v>
                </c:pt>
                <c:pt idx="3">
                  <c:v>2.99</c:v>
                </c:pt>
                <c:pt idx="4">
                  <c:v>-0.8</c:v>
                </c:pt>
              </c:numCache>
            </c:numRef>
          </c:val>
          <c:smooth val="0"/>
          <c:extLst>
            <c:ext xmlns:c16="http://schemas.microsoft.com/office/drawing/2014/chart" uri="{C3380CC4-5D6E-409C-BE32-E72D297353CC}">
              <c16:uniqueId val="{00000002-6723-402B-B948-708A74066AD0}"/>
            </c:ext>
          </c:extLst>
        </c:ser>
        <c:dLbls>
          <c:showLegendKey val="0"/>
          <c:showVal val="0"/>
          <c:showCatName val="0"/>
          <c:showSerName val="0"/>
          <c:showPercent val="0"/>
          <c:showBubbleSize val="0"/>
        </c:dLbls>
        <c:marker val="1"/>
        <c:smooth val="0"/>
        <c:axId val="161346728"/>
        <c:axId val="161348296"/>
      </c:lineChart>
      <c:catAx>
        <c:axId val="161346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61348296"/>
        <c:crosses val="autoZero"/>
        <c:auto val="1"/>
        <c:lblAlgn val="ctr"/>
        <c:lblOffset val="100"/>
        <c:tickLblSkip val="1"/>
        <c:tickMarkSkip val="1"/>
        <c:noMultiLvlLbl val="0"/>
      </c:catAx>
      <c:valAx>
        <c:axId val="1613482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1346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0.11</c:v>
                </c:pt>
                <c:pt idx="2">
                  <c:v>#N/A</c:v>
                </c:pt>
                <c:pt idx="3">
                  <c:v>0.37</c:v>
                </c:pt>
                <c:pt idx="4">
                  <c:v>0</c:v>
                </c:pt>
                <c:pt idx="5">
                  <c:v>0</c:v>
                </c:pt>
                <c:pt idx="6">
                  <c:v>0</c:v>
                </c:pt>
                <c:pt idx="7">
                  <c:v>0</c:v>
                </c:pt>
                <c:pt idx="8">
                  <c:v>0</c:v>
                </c:pt>
                <c:pt idx="9">
                  <c:v>0</c:v>
                </c:pt>
              </c:numCache>
            </c:numRef>
          </c:val>
          <c:extLst>
            <c:ext xmlns:c16="http://schemas.microsoft.com/office/drawing/2014/chart" uri="{C3380CC4-5D6E-409C-BE32-E72D297353CC}">
              <c16:uniqueId val="{00000000-A26E-439F-A2FE-D5AC9A84C46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26E-439F-A2FE-D5AC9A84C46F}"/>
            </c:ext>
          </c:extLst>
        </c:ser>
        <c:ser>
          <c:idx val="2"/>
          <c:order val="2"/>
          <c:tx>
            <c:strRef>
              <c:f>データシート!$A$29</c:f>
              <c:strCache>
                <c:ptCount val="1"/>
                <c:pt idx="0">
                  <c:v>住宅新築資金等貸付事業特別会計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0.01</c:v>
                </c:pt>
                <c:pt idx="2">
                  <c:v>#N/A</c:v>
                </c:pt>
                <c:pt idx="3">
                  <c:v>0.03</c:v>
                </c:pt>
                <c:pt idx="4">
                  <c:v>#N/A</c:v>
                </c:pt>
                <c:pt idx="5">
                  <c:v>0.01</c:v>
                </c:pt>
                <c:pt idx="6">
                  <c:v>#N/A</c:v>
                </c:pt>
                <c:pt idx="7">
                  <c:v>0</c:v>
                </c:pt>
                <c:pt idx="8">
                  <c:v>#N/A</c:v>
                </c:pt>
                <c:pt idx="9">
                  <c:v>0</c:v>
                </c:pt>
              </c:numCache>
            </c:numRef>
          </c:val>
          <c:extLst>
            <c:ext xmlns:c16="http://schemas.microsoft.com/office/drawing/2014/chart" uri="{C3380CC4-5D6E-409C-BE32-E72D297353CC}">
              <c16:uniqueId val="{00000002-A26E-439F-A2FE-D5AC9A84C46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0.11</c:v>
                </c:pt>
                <c:pt idx="2">
                  <c:v>#N/A</c:v>
                </c:pt>
                <c:pt idx="3">
                  <c:v>0.09</c:v>
                </c:pt>
                <c:pt idx="4">
                  <c:v>#N/A</c:v>
                </c:pt>
                <c:pt idx="5">
                  <c:v>7.0000000000000007E-2</c:v>
                </c:pt>
                <c:pt idx="6">
                  <c:v>#N/A</c:v>
                </c:pt>
                <c:pt idx="7">
                  <c:v>0.08</c:v>
                </c:pt>
                <c:pt idx="8">
                  <c:v>#N/A</c:v>
                </c:pt>
                <c:pt idx="9">
                  <c:v>0.09</c:v>
                </c:pt>
              </c:numCache>
            </c:numRef>
          </c:val>
          <c:extLst>
            <c:ext xmlns:c16="http://schemas.microsoft.com/office/drawing/2014/chart" uri="{C3380CC4-5D6E-409C-BE32-E72D297353CC}">
              <c16:uniqueId val="{00000003-A26E-439F-A2FE-D5AC9A84C46F}"/>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0</c:v>
                </c:pt>
                <c:pt idx="1">
                  <c:v>0</c:v>
                </c:pt>
                <c:pt idx="2">
                  <c:v>0</c:v>
                </c:pt>
                <c:pt idx="3">
                  <c:v>0</c:v>
                </c:pt>
                <c:pt idx="4">
                  <c:v>#N/A</c:v>
                </c:pt>
                <c:pt idx="5">
                  <c:v>0.27</c:v>
                </c:pt>
                <c:pt idx="6">
                  <c:v>#N/A</c:v>
                </c:pt>
                <c:pt idx="7">
                  <c:v>0.26</c:v>
                </c:pt>
                <c:pt idx="8">
                  <c:v>#N/A</c:v>
                </c:pt>
                <c:pt idx="9">
                  <c:v>0.26</c:v>
                </c:pt>
              </c:numCache>
            </c:numRef>
          </c:val>
          <c:extLst>
            <c:ext xmlns:c16="http://schemas.microsoft.com/office/drawing/2014/chart" uri="{C3380CC4-5D6E-409C-BE32-E72D297353CC}">
              <c16:uniqueId val="{00000004-A26E-439F-A2FE-D5AC9A84C46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1.95</c:v>
                </c:pt>
                <c:pt idx="2">
                  <c:v>#N/A</c:v>
                </c:pt>
                <c:pt idx="3">
                  <c:v>0.93</c:v>
                </c:pt>
                <c:pt idx="4">
                  <c:v>#N/A</c:v>
                </c:pt>
                <c:pt idx="5">
                  <c:v>1.01</c:v>
                </c:pt>
                <c:pt idx="6">
                  <c:v>#N/A</c:v>
                </c:pt>
                <c:pt idx="7">
                  <c:v>0.79</c:v>
                </c:pt>
                <c:pt idx="8">
                  <c:v>#N/A</c:v>
                </c:pt>
                <c:pt idx="9">
                  <c:v>0.47</c:v>
                </c:pt>
              </c:numCache>
            </c:numRef>
          </c:val>
          <c:extLst>
            <c:ext xmlns:c16="http://schemas.microsoft.com/office/drawing/2014/chart" uri="{C3380CC4-5D6E-409C-BE32-E72D297353CC}">
              <c16:uniqueId val="{00000005-A26E-439F-A2FE-D5AC9A84C46F}"/>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0.57999999999999996</c:v>
                </c:pt>
                <c:pt idx="2">
                  <c:v>#N/A</c:v>
                </c:pt>
                <c:pt idx="3">
                  <c:v>0.44</c:v>
                </c:pt>
                <c:pt idx="4">
                  <c:v>#N/A</c:v>
                </c:pt>
                <c:pt idx="5">
                  <c:v>0.43</c:v>
                </c:pt>
                <c:pt idx="6">
                  <c:v>#N/A</c:v>
                </c:pt>
                <c:pt idx="7">
                  <c:v>0.65</c:v>
                </c:pt>
                <c:pt idx="8">
                  <c:v>#N/A</c:v>
                </c:pt>
                <c:pt idx="9">
                  <c:v>0.73</c:v>
                </c:pt>
              </c:numCache>
            </c:numRef>
          </c:val>
          <c:extLst>
            <c:ext xmlns:c16="http://schemas.microsoft.com/office/drawing/2014/chart" uri="{C3380CC4-5D6E-409C-BE32-E72D297353CC}">
              <c16:uniqueId val="{00000006-A26E-439F-A2FE-D5AC9A84C46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1.17</c:v>
                </c:pt>
                <c:pt idx="2">
                  <c:v>#N/A</c:v>
                </c:pt>
                <c:pt idx="3">
                  <c:v>1.5</c:v>
                </c:pt>
                <c:pt idx="4">
                  <c:v>#N/A</c:v>
                </c:pt>
                <c:pt idx="5">
                  <c:v>1.59</c:v>
                </c:pt>
                <c:pt idx="6">
                  <c:v>#N/A</c:v>
                </c:pt>
                <c:pt idx="7">
                  <c:v>1.91</c:v>
                </c:pt>
                <c:pt idx="8">
                  <c:v>#N/A</c:v>
                </c:pt>
                <c:pt idx="9">
                  <c:v>2.14</c:v>
                </c:pt>
              </c:numCache>
            </c:numRef>
          </c:val>
          <c:extLst>
            <c:ext xmlns:c16="http://schemas.microsoft.com/office/drawing/2014/chart" uri="{C3380CC4-5D6E-409C-BE32-E72D297353CC}">
              <c16:uniqueId val="{00000007-A26E-439F-A2FE-D5AC9A84C46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3.83</c:v>
                </c:pt>
                <c:pt idx="2">
                  <c:v>#N/A</c:v>
                </c:pt>
                <c:pt idx="3">
                  <c:v>3.13</c:v>
                </c:pt>
                <c:pt idx="4">
                  <c:v>#N/A</c:v>
                </c:pt>
                <c:pt idx="5">
                  <c:v>3.01</c:v>
                </c:pt>
                <c:pt idx="6">
                  <c:v>#N/A</c:v>
                </c:pt>
                <c:pt idx="7">
                  <c:v>5.58</c:v>
                </c:pt>
                <c:pt idx="8">
                  <c:v>#N/A</c:v>
                </c:pt>
                <c:pt idx="9">
                  <c:v>6.09</c:v>
                </c:pt>
              </c:numCache>
            </c:numRef>
          </c:val>
          <c:extLst>
            <c:ext xmlns:c16="http://schemas.microsoft.com/office/drawing/2014/chart" uri="{C3380CC4-5D6E-409C-BE32-E72D297353CC}">
              <c16:uniqueId val="{00000008-A26E-439F-A2FE-D5AC9A84C46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9.6</c:v>
                </c:pt>
                <c:pt idx="2">
                  <c:v>#N/A</c:v>
                </c:pt>
                <c:pt idx="3">
                  <c:v>10.119999999999999</c:v>
                </c:pt>
                <c:pt idx="4">
                  <c:v>#N/A</c:v>
                </c:pt>
                <c:pt idx="5">
                  <c:v>9.7799999999999994</c:v>
                </c:pt>
                <c:pt idx="6">
                  <c:v>#N/A</c:v>
                </c:pt>
                <c:pt idx="7">
                  <c:v>10.95</c:v>
                </c:pt>
                <c:pt idx="8">
                  <c:v>#N/A</c:v>
                </c:pt>
                <c:pt idx="9">
                  <c:v>12.76</c:v>
                </c:pt>
              </c:numCache>
            </c:numRef>
          </c:val>
          <c:extLst>
            <c:ext xmlns:c16="http://schemas.microsoft.com/office/drawing/2014/chart" uri="{C3380CC4-5D6E-409C-BE32-E72D297353CC}">
              <c16:uniqueId val="{00000009-A26E-439F-A2FE-D5AC9A84C46F}"/>
            </c:ext>
          </c:extLst>
        </c:ser>
        <c:dLbls>
          <c:showLegendKey val="0"/>
          <c:showVal val="0"/>
          <c:showCatName val="0"/>
          <c:showSerName val="0"/>
          <c:showPercent val="0"/>
          <c:showBubbleSize val="0"/>
        </c:dLbls>
        <c:gapWidth val="150"/>
        <c:overlap val="100"/>
        <c:axId val="161349472"/>
        <c:axId val="161349080"/>
      </c:barChart>
      <c:catAx>
        <c:axId val="161349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1349080"/>
        <c:crosses val="autoZero"/>
        <c:auto val="1"/>
        <c:lblAlgn val="ctr"/>
        <c:lblOffset val="100"/>
        <c:tickLblSkip val="1"/>
        <c:tickMarkSkip val="1"/>
        <c:noMultiLvlLbl val="0"/>
      </c:catAx>
      <c:valAx>
        <c:axId val="1613490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134947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3911</c:v>
                </c:pt>
                <c:pt idx="5">
                  <c:v>3923</c:v>
                </c:pt>
                <c:pt idx="8">
                  <c:v>3827</c:v>
                </c:pt>
                <c:pt idx="11">
                  <c:v>3505</c:v>
                </c:pt>
                <c:pt idx="14">
                  <c:v>3014</c:v>
                </c:pt>
              </c:numCache>
            </c:numRef>
          </c:val>
          <c:extLst>
            <c:ext xmlns:c16="http://schemas.microsoft.com/office/drawing/2014/chart" uri="{C3380CC4-5D6E-409C-BE32-E72D297353CC}">
              <c16:uniqueId val="{00000000-BB29-421A-9646-FF2E50E4BBC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B29-421A-9646-FF2E50E4BBC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B29-421A-9646-FF2E50E4BBC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260</c:v>
                </c:pt>
                <c:pt idx="3">
                  <c:v>249</c:v>
                </c:pt>
                <c:pt idx="6">
                  <c:v>232</c:v>
                </c:pt>
                <c:pt idx="9">
                  <c:v>95</c:v>
                </c:pt>
                <c:pt idx="12">
                  <c:v>10</c:v>
                </c:pt>
              </c:numCache>
            </c:numRef>
          </c:val>
          <c:extLst>
            <c:ext xmlns:c16="http://schemas.microsoft.com/office/drawing/2014/chart" uri="{C3380CC4-5D6E-409C-BE32-E72D297353CC}">
              <c16:uniqueId val="{00000003-BB29-421A-9646-FF2E50E4BBC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397</c:v>
                </c:pt>
                <c:pt idx="3">
                  <c:v>386</c:v>
                </c:pt>
                <c:pt idx="6">
                  <c:v>338</c:v>
                </c:pt>
                <c:pt idx="9">
                  <c:v>319</c:v>
                </c:pt>
                <c:pt idx="12">
                  <c:v>362</c:v>
                </c:pt>
              </c:numCache>
            </c:numRef>
          </c:val>
          <c:extLst>
            <c:ext xmlns:c16="http://schemas.microsoft.com/office/drawing/2014/chart" uri="{C3380CC4-5D6E-409C-BE32-E72D297353CC}">
              <c16:uniqueId val="{00000004-BB29-421A-9646-FF2E50E4BBC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B29-421A-9646-FF2E50E4BBC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B29-421A-9646-FF2E50E4BBC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4699</c:v>
                </c:pt>
                <c:pt idx="3">
                  <c:v>4739</c:v>
                </c:pt>
                <c:pt idx="6">
                  <c:v>4645</c:v>
                </c:pt>
                <c:pt idx="9">
                  <c:v>4334</c:v>
                </c:pt>
                <c:pt idx="12">
                  <c:v>3885</c:v>
                </c:pt>
              </c:numCache>
            </c:numRef>
          </c:val>
          <c:extLst>
            <c:ext xmlns:c16="http://schemas.microsoft.com/office/drawing/2014/chart" uri="{C3380CC4-5D6E-409C-BE32-E72D297353CC}">
              <c16:uniqueId val="{00000007-BB29-421A-9646-FF2E50E4BBC5}"/>
            </c:ext>
          </c:extLst>
        </c:ser>
        <c:dLbls>
          <c:showLegendKey val="0"/>
          <c:showVal val="0"/>
          <c:showCatName val="0"/>
          <c:showSerName val="0"/>
          <c:showPercent val="0"/>
          <c:showBubbleSize val="0"/>
        </c:dLbls>
        <c:gapWidth val="100"/>
        <c:overlap val="100"/>
        <c:axId val="161347904"/>
        <c:axId val="1613486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1445</c:v>
                </c:pt>
                <c:pt idx="2">
                  <c:v>#N/A</c:v>
                </c:pt>
                <c:pt idx="3">
                  <c:v>#N/A</c:v>
                </c:pt>
                <c:pt idx="4">
                  <c:v>1451</c:v>
                </c:pt>
                <c:pt idx="5">
                  <c:v>#N/A</c:v>
                </c:pt>
                <c:pt idx="6">
                  <c:v>#N/A</c:v>
                </c:pt>
                <c:pt idx="7">
                  <c:v>1388</c:v>
                </c:pt>
                <c:pt idx="8">
                  <c:v>#N/A</c:v>
                </c:pt>
                <c:pt idx="9">
                  <c:v>#N/A</c:v>
                </c:pt>
                <c:pt idx="10">
                  <c:v>1243</c:v>
                </c:pt>
                <c:pt idx="11">
                  <c:v>#N/A</c:v>
                </c:pt>
                <c:pt idx="12">
                  <c:v>#N/A</c:v>
                </c:pt>
                <c:pt idx="13">
                  <c:v>1243</c:v>
                </c:pt>
                <c:pt idx="14">
                  <c:v>#N/A</c:v>
                </c:pt>
              </c:numCache>
            </c:numRef>
          </c:val>
          <c:smooth val="0"/>
          <c:extLst>
            <c:ext xmlns:c16="http://schemas.microsoft.com/office/drawing/2014/chart" uri="{C3380CC4-5D6E-409C-BE32-E72D297353CC}">
              <c16:uniqueId val="{00000008-BB29-421A-9646-FF2E50E4BBC5}"/>
            </c:ext>
          </c:extLst>
        </c:ser>
        <c:dLbls>
          <c:showLegendKey val="0"/>
          <c:showVal val="0"/>
          <c:showCatName val="0"/>
          <c:showSerName val="0"/>
          <c:showPercent val="0"/>
          <c:showBubbleSize val="0"/>
        </c:dLbls>
        <c:marker val="1"/>
        <c:smooth val="0"/>
        <c:axId val="161347904"/>
        <c:axId val="161348688"/>
      </c:lineChart>
      <c:catAx>
        <c:axId val="161347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1348688"/>
        <c:crosses val="autoZero"/>
        <c:auto val="1"/>
        <c:lblAlgn val="ctr"/>
        <c:lblOffset val="100"/>
        <c:tickLblSkip val="1"/>
        <c:tickMarkSkip val="1"/>
        <c:noMultiLvlLbl val="0"/>
      </c:catAx>
      <c:valAx>
        <c:axId val="1613486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1347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25485</c:v>
                </c:pt>
                <c:pt idx="5">
                  <c:v>23397</c:v>
                </c:pt>
                <c:pt idx="8">
                  <c:v>20907</c:v>
                </c:pt>
                <c:pt idx="11">
                  <c:v>18617</c:v>
                </c:pt>
                <c:pt idx="14">
                  <c:v>17086</c:v>
                </c:pt>
              </c:numCache>
            </c:numRef>
          </c:val>
          <c:extLst>
            <c:ext xmlns:c16="http://schemas.microsoft.com/office/drawing/2014/chart" uri="{C3380CC4-5D6E-409C-BE32-E72D297353CC}">
              <c16:uniqueId val="{00000000-1A4A-4905-A591-15F60B348F9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82</c:v>
                </c:pt>
                <c:pt idx="5">
                  <c:v>67</c:v>
                </c:pt>
                <c:pt idx="8">
                  <c:v>52</c:v>
                </c:pt>
                <c:pt idx="11">
                  <c:v>36</c:v>
                </c:pt>
                <c:pt idx="14">
                  <c:v>28</c:v>
                </c:pt>
              </c:numCache>
            </c:numRef>
          </c:val>
          <c:extLst>
            <c:ext xmlns:c16="http://schemas.microsoft.com/office/drawing/2014/chart" uri="{C3380CC4-5D6E-409C-BE32-E72D297353CC}">
              <c16:uniqueId val="{00000001-1A4A-4905-A591-15F60B348F9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7335</c:v>
                </c:pt>
                <c:pt idx="5">
                  <c:v>6764</c:v>
                </c:pt>
                <c:pt idx="8">
                  <c:v>5950</c:v>
                </c:pt>
                <c:pt idx="11">
                  <c:v>6303</c:v>
                </c:pt>
                <c:pt idx="14">
                  <c:v>6358</c:v>
                </c:pt>
              </c:numCache>
            </c:numRef>
          </c:val>
          <c:extLst>
            <c:ext xmlns:c16="http://schemas.microsoft.com/office/drawing/2014/chart" uri="{C3380CC4-5D6E-409C-BE32-E72D297353CC}">
              <c16:uniqueId val="{00000002-1A4A-4905-A591-15F60B348F9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A4A-4905-A591-15F60B348F9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A4A-4905-A591-15F60B348F9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A4A-4905-A591-15F60B348F9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4373</c:v>
                </c:pt>
                <c:pt idx="3">
                  <c:v>4165</c:v>
                </c:pt>
                <c:pt idx="6">
                  <c:v>4128</c:v>
                </c:pt>
                <c:pt idx="9">
                  <c:v>4584</c:v>
                </c:pt>
                <c:pt idx="12">
                  <c:v>4472</c:v>
                </c:pt>
              </c:numCache>
            </c:numRef>
          </c:val>
          <c:extLst>
            <c:ext xmlns:c16="http://schemas.microsoft.com/office/drawing/2014/chart" uri="{C3380CC4-5D6E-409C-BE32-E72D297353CC}">
              <c16:uniqueId val="{00000006-1A4A-4905-A591-15F60B348F9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727</c:v>
                </c:pt>
                <c:pt idx="3">
                  <c:v>504</c:v>
                </c:pt>
                <c:pt idx="6">
                  <c:v>338</c:v>
                </c:pt>
                <c:pt idx="9">
                  <c:v>199</c:v>
                </c:pt>
                <c:pt idx="12">
                  <c:v>16</c:v>
                </c:pt>
              </c:numCache>
            </c:numRef>
          </c:val>
          <c:extLst>
            <c:ext xmlns:c16="http://schemas.microsoft.com/office/drawing/2014/chart" uri="{C3380CC4-5D6E-409C-BE32-E72D297353CC}">
              <c16:uniqueId val="{00000007-1A4A-4905-A591-15F60B348F9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3220</c:v>
                </c:pt>
                <c:pt idx="3">
                  <c:v>2991</c:v>
                </c:pt>
                <c:pt idx="6">
                  <c:v>2722</c:v>
                </c:pt>
                <c:pt idx="9">
                  <c:v>2341</c:v>
                </c:pt>
                <c:pt idx="12">
                  <c:v>1968</c:v>
                </c:pt>
              </c:numCache>
            </c:numRef>
          </c:val>
          <c:extLst>
            <c:ext xmlns:c16="http://schemas.microsoft.com/office/drawing/2014/chart" uri="{C3380CC4-5D6E-409C-BE32-E72D297353CC}">
              <c16:uniqueId val="{00000008-1A4A-4905-A591-15F60B348F9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A4A-4905-A591-15F60B348F9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30017</c:v>
                </c:pt>
                <c:pt idx="3">
                  <c:v>27727</c:v>
                </c:pt>
                <c:pt idx="6">
                  <c:v>24586</c:v>
                </c:pt>
                <c:pt idx="9">
                  <c:v>21868</c:v>
                </c:pt>
                <c:pt idx="12">
                  <c:v>20243</c:v>
                </c:pt>
              </c:numCache>
            </c:numRef>
          </c:val>
          <c:extLst>
            <c:ext xmlns:c16="http://schemas.microsoft.com/office/drawing/2014/chart" uri="{C3380CC4-5D6E-409C-BE32-E72D297353CC}">
              <c16:uniqueId val="{0000000A-1A4A-4905-A591-15F60B348F98}"/>
            </c:ext>
          </c:extLst>
        </c:ser>
        <c:dLbls>
          <c:showLegendKey val="0"/>
          <c:showVal val="0"/>
          <c:showCatName val="0"/>
          <c:showSerName val="0"/>
          <c:showPercent val="0"/>
          <c:showBubbleSize val="0"/>
        </c:dLbls>
        <c:gapWidth val="100"/>
        <c:overlap val="100"/>
        <c:axId val="161352216"/>
        <c:axId val="3962777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5435</c:v>
                </c:pt>
                <c:pt idx="2">
                  <c:v>#N/A</c:v>
                </c:pt>
                <c:pt idx="3">
                  <c:v>#N/A</c:v>
                </c:pt>
                <c:pt idx="4">
                  <c:v>5159</c:v>
                </c:pt>
                <c:pt idx="5">
                  <c:v>#N/A</c:v>
                </c:pt>
                <c:pt idx="6">
                  <c:v>#N/A</c:v>
                </c:pt>
                <c:pt idx="7">
                  <c:v>4864</c:v>
                </c:pt>
                <c:pt idx="8">
                  <c:v>#N/A</c:v>
                </c:pt>
                <c:pt idx="9">
                  <c:v>#N/A</c:v>
                </c:pt>
                <c:pt idx="10">
                  <c:v>4036</c:v>
                </c:pt>
                <c:pt idx="11">
                  <c:v>#N/A</c:v>
                </c:pt>
                <c:pt idx="12">
                  <c:v>#N/A</c:v>
                </c:pt>
                <c:pt idx="13">
                  <c:v>3227</c:v>
                </c:pt>
                <c:pt idx="14">
                  <c:v>#N/A</c:v>
                </c:pt>
              </c:numCache>
            </c:numRef>
          </c:val>
          <c:smooth val="0"/>
          <c:extLst>
            <c:ext xmlns:c16="http://schemas.microsoft.com/office/drawing/2014/chart" uri="{C3380CC4-5D6E-409C-BE32-E72D297353CC}">
              <c16:uniqueId val="{0000000B-1A4A-4905-A591-15F60B348F98}"/>
            </c:ext>
          </c:extLst>
        </c:ser>
        <c:dLbls>
          <c:showLegendKey val="0"/>
          <c:showVal val="0"/>
          <c:showCatName val="0"/>
          <c:showSerName val="0"/>
          <c:showPercent val="0"/>
          <c:showBubbleSize val="0"/>
        </c:dLbls>
        <c:marker val="1"/>
        <c:smooth val="0"/>
        <c:axId val="161352216"/>
        <c:axId val="396277736"/>
      </c:lineChart>
      <c:catAx>
        <c:axId val="1613522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96277736"/>
        <c:crosses val="autoZero"/>
        <c:auto val="1"/>
        <c:lblAlgn val="ctr"/>
        <c:lblOffset val="100"/>
        <c:tickLblSkip val="1"/>
        <c:tickMarkSkip val="1"/>
        <c:noMultiLvlLbl val="0"/>
      </c:catAx>
      <c:valAx>
        <c:axId val="3962777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13522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2944</c:v>
                </c:pt>
                <c:pt idx="1">
                  <c:v>3011</c:v>
                </c:pt>
                <c:pt idx="2">
                  <c:v>2851</c:v>
                </c:pt>
              </c:numCache>
            </c:numRef>
          </c:val>
          <c:extLst>
            <c:ext xmlns:c16="http://schemas.microsoft.com/office/drawing/2014/chart" uri="{C3380CC4-5D6E-409C-BE32-E72D297353CC}">
              <c16:uniqueId val="{00000000-6207-4C16-8564-FD0596F82A8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157</c:v>
                </c:pt>
                <c:pt idx="1">
                  <c:v>55</c:v>
                </c:pt>
                <c:pt idx="2">
                  <c:v>52</c:v>
                </c:pt>
              </c:numCache>
            </c:numRef>
          </c:val>
          <c:extLst>
            <c:ext xmlns:c16="http://schemas.microsoft.com/office/drawing/2014/chart" uri="{C3380CC4-5D6E-409C-BE32-E72D297353CC}">
              <c16:uniqueId val="{00000001-6207-4C16-8564-FD0596F82A8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4344</c:v>
                </c:pt>
                <c:pt idx="1">
                  <c:v>4381</c:v>
                </c:pt>
                <c:pt idx="2">
                  <c:v>4227</c:v>
                </c:pt>
              </c:numCache>
            </c:numRef>
          </c:val>
          <c:extLst>
            <c:ext xmlns:c16="http://schemas.microsoft.com/office/drawing/2014/chart" uri="{C3380CC4-5D6E-409C-BE32-E72D297353CC}">
              <c16:uniqueId val="{00000002-6207-4C16-8564-FD0596F82A88}"/>
            </c:ext>
          </c:extLst>
        </c:ser>
        <c:dLbls>
          <c:showLegendKey val="0"/>
          <c:showVal val="0"/>
          <c:showCatName val="0"/>
          <c:showSerName val="0"/>
          <c:showPercent val="0"/>
          <c:showBubbleSize val="0"/>
        </c:dLbls>
        <c:gapWidth val="120"/>
        <c:overlap val="100"/>
        <c:axId val="396277344"/>
        <c:axId val="396281264"/>
      </c:barChart>
      <c:catAx>
        <c:axId val="396277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96281264"/>
        <c:crosses val="autoZero"/>
        <c:auto val="1"/>
        <c:lblAlgn val="ctr"/>
        <c:lblOffset val="100"/>
        <c:tickLblSkip val="1"/>
        <c:tickMarkSkip val="1"/>
        <c:noMultiLvlLbl val="0"/>
      </c:catAx>
      <c:valAx>
        <c:axId val="39628126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96277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7005722293588694E-2"/>
                  <c:y val="-6.4739042105865174E-2"/>
                </c:manualLayout>
              </c:layout>
              <c:tx>
                <c:strRef>
                  <c:f>公会計指標分析・財政指標組合せ分析表!$BP$50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{C4E4BD6F-64FA-4B4A-A2D1-58D148AE1EA5}</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9591-43AA-8513-D6134162AAA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{D838F32F-7F68-49EC-A9A0-2CD05A010ADC}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91-43AA-8513-D6134162AAA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{AA831354-92C2-4DB1-917A-8AD8759F7FFD}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91-43AA-8513-D6134162AAA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{F79E4125-FBA1-4B6A-9DB8-D3121C5EBD9A}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91-43AA-8513-D6134162AAA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{F821C273-D1E3-4A2D-A5DF-1F089B80587E}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91-43AA-8513-D6134162AAA9}"/>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{FADFD89A-CCA1-468D-B1D6-EDB360A51FDB}</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9591-43AA-8513-D6134162AAA9}"/>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{D93E7A7F-71FF-413C-9707-D2AB620F10D8}</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9591-43AA-8513-D6134162AAA9}"/>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{35EE502A-993C-49DA-9D79-0CA26398B905}</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9591-43AA-8513-D6134162AAA9}"/>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{32375E2F-BF8D-4AFE-A2B7-30C623F43BEE}</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9591-43AA-8513-D6134162AAA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63.3</c:v>
                </c:pt>
                <c:pt idx="16">
                  <c:v>65.3</c:v>
                </c:pt>
                <c:pt idx="24">
                  <c:v>66.7</c:v>
                </c:pt>
                <c:pt idx="32">
                  <c:v>68.099999999999994</c:v>
                </c:pt>
              </c:numCache>
            </c:numRef>
          </c:xVal>
          <c:yVal>
            <c:numRef>
              <c:f>公会計指標分析・財政指標組合せ分析表!$BP$51:$DC$51</c:f>
              <c:numCache>
                <c:formatCode>#,##0.0;"▲ "#,##0.0</c:formatCode>
                <c:ptCount val="40"/>
                <c:pt idx="0">
                  <c:v>42.3</c:v>
                </c:pt>
                <c:pt idx="8">
                  <c:v>41</c:v>
                </c:pt>
                <c:pt idx="16">
                  <c:v>37.700000000000003</c:v>
                </c:pt>
                <c:pt idx="24">
                  <c:v>30.1</c:v>
                </c:pt>
                <c:pt idx="32">
                  <c:v>24.9</c:v>
                </c:pt>
              </c:numCache>
            </c:numRef>
          </c:yVal>
          <c:smooth val="0"/>
          <c:extLst>
            <c:ext xmlns:c16="http://schemas.microsoft.com/office/drawing/2014/chart" uri="{C3380CC4-5D6E-409C-BE32-E72D297353CC}">
              <c16:uniqueId val="{00000009-9591-43AA-8513-D6134162AAA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{0D494F9A-E22E-404C-AFA9-DA77F80BA6DE}</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9591-43AA-8513-D6134162AAA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{031D6E16-68A1-4081-BBDF-E3CF8369BACB}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91-43AA-8513-D6134162AAA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{9659C405-B203-46D2-A15F-6B2621DFAC80}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91-43AA-8513-D6134162AAA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{62AE558C-A4FF-433C-8577-322337761BB2}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91-43AA-8513-D6134162AAA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{39BA6305-1C78-4399-B6D8-5621882492E1}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91-43AA-8513-D6134162AAA9}"/>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{27573FAA-9651-4110-B419-3169593DEAB6}</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9591-43AA-8513-D6134162AAA9}"/>
                </c:ext>
              </c:extLst>
            </c:dLbl>
            <c:dLbl>
              <c:idx val="16"/>
              <c:layout>
                <c:manualLayout>
                  <c:x val="-3.7155228826217766E-2"/>
                  <c:y val="-6.4739042105865174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{E82EFE37-0AC7-4AFC-A713-146F93A02B06}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9591-43AA-8513-D6134162AAA9}"/>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{FC6C402D-DB2E-4A79-9EC0-FE79A8FBB0CF}</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9591-43AA-8513-D6134162AAA9}"/>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{50FC30AF-BF9F-4605-BACA-DFBA033107B5}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9591-43AA-8513-D6134162AAA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c:v>
                </c:pt>
                <c:pt idx="8">
                  <c:v>60.6</c:v>
                </c:pt>
                <c:pt idx="16">
                  <c:v>61.7</c:v>
                </c:pt>
                <c:pt idx="24">
                  <c:v>62.5</c:v>
                </c:pt>
                <c:pt idx="32">
                  <c:v>65</c:v>
                </c:pt>
              </c:numCache>
            </c:numRef>
          </c:xVal>
          <c:yVal>
            <c:numRef>
              <c:f>公会計指標分析・財政指標組合せ分析表!$BP$55:$DC$55</c:f>
              <c:numCache>
                <c:formatCode>#,##0.0;"▲ "#,##0.0</c:formatCode>
                <c:ptCount val="40"/>
                <c:pt idx="0">
                  <c:v>25.4</c:v>
                </c:pt>
                <c:pt idx="8">
                  <c:v>23</c:v>
                </c:pt>
                <c:pt idx="16">
                  <c:v>41.5</c:v>
                </c:pt>
                <c:pt idx="24">
                  <c:v>25.2</c:v>
                </c:pt>
                <c:pt idx="32">
                  <c:v>15.7</c:v>
                </c:pt>
              </c:numCache>
            </c:numRef>
          </c:yVal>
          <c:smooth val="0"/>
          <c:extLst>
            <c:ext xmlns:c16="http://schemas.microsoft.com/office/drawing/2014/chart" uri="{C3380CC4-5D6E-409C-BE32-E72D297353CC}">
              <c16:uniqueId val="{00000013-9591-43AA-8513-D6134162AAA9}"/>
            </c:ext>
          </c:extLst>
        </c:ser>
        <c:dLbls>
          <c:showLegendKey val="0"/>
          <c:showVal val="1"/>
          <c:showCatName val="0"/>
          <c:showSerName val="0"/>
          <c:showPercent val="0"/>
          <c:showBubbleSize val="0"/>
        </c:dLbls>
        <c:axId val="465942688"/>
        <c:axId val="465942296"/>
      </c:scatterChart>
      <c:valAx>
        <c:axId val="465942688"/>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5942296"/>
        <c:crosses val="autoZero"/>
        <c:crossBetween val="midCat"/>
      </c:valAx>
      <c:valAx>
        <c:axId val="465942296"/>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594268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{F26C1987-1968-480E-98CE-376955C5869E}</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A3F0-48C7-9417-3AEA9366A2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{5CF0967D-DF3A-4709-930D-08EB5BE5E1F0}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F0-48C7-9417-3AEA9366A2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{FB2A01B0-283C-4AD6-8317-E8157D1E4B91}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F0-48C7-9417-3AEA9366A2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{6A44690F-B061-4C6D-ABF6-02055123AAD2}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F0-48C7-9417-3AEA9366A2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{0CAAED2A-2067-4E2E-AD15-EFB6312D58F7}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F0-48C7-9417-3AEA9366A2DB}"/>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{258090BA-544A-4FDB-B12F-4124B12387AE}</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A3F0-48C7-9417-3AEA9366A2DB}"/>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{1575F2EC-EFFE-47A7-93FA-C6719B1D1AF3}</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A3F0-48C7-9417-3AEA9366A2DB}"/>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{A47B82D2-6FFA-4FA4-B99D-46B8F14B7736}</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A3F0-48C7-9417-3AEA9366A2DB}"/>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{43D1C69E-CAFD-49EF-896B-9D912E9ABFBF}</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A3F0-48C7-9417-3AEA9366A2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c:v>
                </c:pt>
                <c:pt idx="8">
                  <c:v>11.3</c:v>
                </c:pt>
                <c:pt idx="16">
                  <c:v>11.2</c:v>
                </c:pt>
                <c:pt idx="24">
                  <c:v>10.5</c:v>
                </c:pt>
                <c:pt idx="32">
                  <c:v>9.8000000000000007</c:v>
                </c:pt>
              </c:numCache>
            </c:numRef>
          </c:xVal>
          <c:yVal>
            <c:numRef>
              <c:f>公会計指標分析・財政指標組合せ分析表!$BP$73:$DC$73</c:f>
              <c:numCache>
                <c:formatCode>#,##0.0;"▲ "#,##0.0</c:formatCode>
                <c:ptCount val="40"/>
                <c:pt idx="0">
                  <c:v>42.3</c:v>
                </c:pt>
                <c:pt idx="8">
                  <c:v>41</c:v>
                </c:pt>
                <c:pt idx="16">
                  <c:v>37.700000000000003</c:v>
                </c:pt>
                <c:pt idx="24">
                  <c:v>30.1</c:v>
                </c:pt>
                <c:pt idx="32">
                  <c:v>24.9</c:v>
                </c:pt>
              </c:numCache>
            </c:numRef>
          </c:yVal>
          <c:smooth val="0"/>
          <c:extLst>
            <c:ext xmlns:c16="http://schemas.microsoft.com/office/drawing/2014/chart" uri="{C3380CC4-5D6E-409C-BE32-E72D297353CC}">
              <c16:uniqueId val="{00000009-A3F0-48C7-9417-3AEA9366A2D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621161056433295E-2"/>
                  <c:y val="-6.2416647087793951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{30CDF57D-BFE7-4076-A5BF-2A53EDD0042F}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A3F0-48C7-9417-3AEA9366A2D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{08EF3AA6-EEBB-44B0-B55C-CB29FB5D5FFB}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F0-48C7-9417-3AEA9366A2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{706E3924-DFB4-48E8-B538-3DE6C60D8A86}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F0-48C7-9417-3AEA9366A2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{60330E98-2394-4546-95F3-66D6E13A6CD2}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F0-48C7-9417-3AEA9366A2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{EBB9002C-0A28-4B31-9667-A90FBDB622C6}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F0-48C7-9417-3AEA9366A2DB}"/>
                </c:ext>
              </c:extLst>
            </c:dLbl>
            <c:dLbl>
              <c:idx val="8"/>
              <c:layout>
                <c:manualLayout>
                  <c:x val="-2.6647173287753057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{37030058-7C71-427F-A7AF-9E4BC1EAA0F2}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A3F0-48C7-9417-3AEA9366A2DB}"/>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{03937326-4F64-414C-A25B-A76B762FAF8E}</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A3F0-48C7-9417-3AEA9366A2DB}"/>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{557906AA-61A4-4EEB-AB54-BC9CEFAABBCB}</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A3F0-48C7-9417-3AEA9366A2DB}"/>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{D1F396B3-8F54-4B7B-93BD-BF6CD2930180}</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A3F0-48C7-9417-3AEA9366A2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7.8</c:v>
                </c:pt>
                <c:pt idx="8">
                  <c:v>7.7</c:v>
                </c:pt>
                <c:pt idx="16">
                  <c:v>9.1999999999999993</c:v>
                </c:pt>
                <c:pt idx="24">
                  <c:v>8.9</c:v>
                </c:pt>
                <c:pt idx="32">
                  <c:v>8.9</c:v>
                </c:pt>
              </c:numCache>
            </c:numRef>
          </c:xVal>
          <c:yVal>
            <c:numRef>
              <c:f>公会計指標分析・財政指標組合せ分析表!$BP$77:$DC$77</c:f>
              <c:numCache>
                <c:formatCode>#,##0.0;"▲ "#,##0.0</c:formatCode>
                <c:ptCount val="40"/>
                <c:pt idx="0">
                  <c:v>25.4</c:v>
                </c:pt>
                <c:pt idx="8">
                  <c:v>23</c:v>
                </c:pt>
                <c:pt idx="16">
                  <c:v>41.5</c:v>
                </c:pt>
                <c:pt idx="24">
                  <c:v>25.2</c:v>
                </c:pt>
                <c:pt idx="32">
                  <c:v>15.7</c:v>
                </c:pt>
              </c:numCache>
            </c:numRef>
          </c:yVal>
          <c:smooth val="0"/>
          <c:extLst>
            <c:ext xmlns:c16="http://schemas.microsoft.com/office/drawing/2014/chart" uri="{C3380CC4-5D6E-409C-BE32-E72D297353CC}">
              <c16:uniqueId val="{00000013-A3F0-48C7-9417-3AEA9366A2DB}"/>
            </c:ext>
          </c:extLst>
        </c:ser>
        <c:dLbls>
          <c:showLegendKey val="0"/>
          <c:showVal val="1"/>
          <c:showCatName val="0"/>
          <c:showSerName val="0"/>
          <c:showPercent val="0"/>
          <c:showBubbleSize val="0"/>
        </c:dLbls>
        <c:axId val="465943080"/>
        <c:axId val="465943472"/>
      </c:scatterChart>
      <c:valAx>
        <c:axId val="465943080"/>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5943472"/>
        <c:crosses val="autoZero"/>
        <c:crossBetween val="midCat"/>
      </c:valAx>
      <c:valAx>
        <c:axId val="465943472"/>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594308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46,159
45,703
178.94
28,742,374
27,690,584
974,610
15,955,927
19,305,113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4850" y="314325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4850" y="3390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4850" y="36322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4850" y="38798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4850" y="41275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4850" y="43688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内には基幹となるような大規模産業がなく、税基盤が脆弱なことに加え、高齢化の進行、生産年齢人口の減少などにより低い水準で推移しており、令和３年度より類似団体と同水準となったが、依然として全国市町村の平均を下回っており、低い水準となっている。定員管理の適正化による人件費削減や、公債費の抑制など歳出の削減に努めるとともに、地方税の徴収強化等の取組により歳入を確保し、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4850" y="7429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4850" y="6959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4850" y="6496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4850" y="6032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514850" y="6122670"/>
          <a:ext cx="0" cy="13068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4584700" y="740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425950" y="7429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4584700" y="5878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25950" y="6122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73660</xdr:rowOff>
    </xdr:from>
    <xdr:to>
      <xdr:col>23</xdr:col>
      <xdr:colOff>133350</xdr:colOff>
      <xdr:row>42</xdr:row>
      <xdr:rowOff>73660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3752850" y="700786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4584700" y="6935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46405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49530</xdr:rowOff>
    </xdr:from>
    <xdr:to>
      <xdr:col>19</xdr:col>
      <xdr:colOff>133350</xdr:colOff>
      <xdr:row>42</xdr:row>
      <xdr:rowOff>73660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2940050" y="6983730"/>
          <a:ext cx="8128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370205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409950" y="704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49530</xdr:rowOff>
    </xdr:from>
    <xdr:to>
      <xdr:col>15</xdr:col>
      <xdr:colOff>82550</xdr:colOff>
      <xdr:row>42</xdr:row>
      <xdr:rowOff>49530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127250" y="698373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2889250" y="6915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597150" y="669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49530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333500" y="698373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27940</xdr:rowOff>
    </xdr:from>
    <xdr:to>
      <xdr:col>11</xdr:col>
      <xdr:colOff>82550</xdr:colOff>
      <xdr:row>40</xdr:row>
      <xdr:rowOff>129540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095500" y="6631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139717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78435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52070</xdr:rowOff>
    </xdr:from>
    <xdr:to>
      <xdr:col>7</xdr:col>
      <xdr:colOff>31750</xdr:colOff>
      <xdr:row>40</xdr:row>
      <xdr:rowOff>153670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282700" y="6656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163847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97155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46405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39387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4584700" y="6808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22860</xdr:rowOff>
    </xdr:from>
    <xdr:to>
      <xdr:col>19</xdr:col>
      <xdr:colOff>184150</xdr:colOff>
      <xdr:row>42</xdr:row>
      <xdr:rowOff>124460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370205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409950" y="673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170180</xdr:rowOff>
    </xdr:from>
    <xdr:to>
      <xdr:col>15</xdr:col>
      <xdr:colOff>133350</xdr:colOff>
      <xdr:row>42</xdr:row>
      <xdr:rowOff>100330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288925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85107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597150" y="7019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170180</xdr:rowOff>
    </xdr:from>
    <xdr:to>
      <xdr:col>11</xdr:col>
      <xdr:colOff>82550</xdr:colOff>
      <xdr:row>42</xdr:row>
      <xdr:rowOff>100330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095500" y="6932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85107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784350" y="7019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282700" y="6932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971550" y="7019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３年度に減少に転じたものの、令和４年度には前年度と比較して２．２ポイント増加し、再び増加することとなり、類似団体と比較しても高い水準となっている。歳入面では、普通交付税、臨時財政対策債の減により経常一般財源収入額が減額となった一方で、歳出面では、物価高騰の影響による物件費の増加等により、経常的一般財源等が増加したことが上昇の要因である。これまでは、合併に伴う公共施設の統廃合等の整備・除却事業には、交付税算入率の高い合併特例債等を最大限に活用しながら、据置期間をなくし早期に償還を行うことで、普通交付税の合併算定替縮減後を見据えた将来負担の軽減を図ってきたが、今後は合併特例債償還金が減少していくため、人件費及び物件費の削減も併せ、将来的な歳出増を抑えるべく、慎重かつ計画的に財政運営を進め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4850" y="1122498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08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4850" y="108993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75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4850" y="105673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4850" y="102352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9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4850" y="99032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761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4850" y="957126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2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117022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514850" y="9654540"/>
          <a:ext cx="0" cy="13590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89099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584700" y="1098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117022</xdr:rowOff>
    </xdr:from>
    <xdr:to>
      <xdr:col>24</xdr:col>
      <xdr:colOff>12700</xdr:colOff>
      <xdr:row>66</xdr:row>
      <xdr:rowOff>117022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425950" y="110136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584700" y="9410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425950" y="96545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71120</xdr:rowOff>
    </xdr:from>
    <xdr:to>
      <xdr:col>23</xdr:col>
      <xdr:colOff>133350</xdr:colOff>
      <xdr:row>61</xdr:row>
      <xdr:rowOff>146957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752850" y="10142220"/>
          <a:ext cx="762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35940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584700" y="9776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19413</xdr:rowOff>
    </xdr:from>
    <xdr:to>
      <xdr:col>23</xdr:col>
      <xdr:colOff>184150</xdr:colOff>
      <xdr:row>60</xdr:row>
      <xdr:rowOff>121013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464050" y="99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71120</xdr:rowOff>
    </xdr:from>
    <xdr:to>
      <xdr:col>19</xdr:col>
      <xdr:colOff>133350</xdr:colOff>
      <xdr:row>62</xdr:row>
      <xdr:rowOff>51344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940050" y="10142220"/>
          <a:ext cx="8128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59872</xdr:rowOff>
    </xdr:from>
    <xdr:to>
      <xdr:col>19</xdr:col>
      <xdr:colOff>184150</xdr:colOff>
      <xdr:row>59</xdr:row>
      <xdr:rowOff>161472</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702050" y="980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199</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409950" y="9575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41003</xdr:rowOff>
    </xdr:from>
    <xdr:to>
      <xdr:col>15</xdr:col>
      <xdr:colOff>82550</xdr:colOff>
      <xdr:row>62</xdr:row>
      <xdr:rowOff>51344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127250" y="10277203"/>
          <a:ext cx="8128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26307</xdr:rowOff>
    </xdr:from>
    <xdr:to>
      <xdr:col>15</xdr:col>
      <xdr:colOff>133350</xdr:colOff>
      <xdr:row>60</xdr:row>
      <xdr:rowOff>127907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89250" y="993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138084</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97150" y="9713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143510</xdr:rowOff>
    </xdr:from>
    <xdr:to>
      <xdr:col>11</xdr:col>
      <xdr:colOff>31750</xdr:colOff>
      <xdr:row>62</xdr:row>
      <xdr:rowOff>41003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333500" y="10214610"/>
          <a:ext cx="793750" cy="6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36649</xdr:rowOff>
    </xdr:from>
    <xdr:to>
      <xdr:col>11</xdr:col>
      <xdr:colOff>82550</xdr:colOff>
      <xdr:row>60</xdr:row>
      <xdr:rowOff>138249</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95500" y="994264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148426</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84350" y="9724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15966</xdr:rowOff>
    </xdr:from>
    <xdr:to>
      <xdr:col>7</xdr:col>
      <xdr:colOff>31750</xdr:colOff>
      <xdr:row>60</xdr:row>
      <xdr:rowOff>117566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82700" y="99219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127743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71550" y="9703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96157</xdr:rowOff>
    </xdr:from>
    <xdr:to>
      <xdr:col>23</xdr:col>
      <xdr:colOff>184150</xdr:colOff>
      <xdr:row>62</xdr:row>
      <xdr:rowOff>26307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464050" y="101672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68234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5847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20320</xdr:rowOff>
    </xdr:from>
    <xdr:to>
      <xdr:col>19</xdr:col>
      <xdr:colOff>184150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70205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106697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409950" y="10177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544</xdr:rowOff>
    </xdr:from>
    <xdr:to>
      <xdr:col>15</xdr:col>
      <xdr:colOff>133350</xdr:colOff>
      <xdr:row>62</xdr:row>
      <xdr:rowOff>102144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89250" y="1023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86921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97150" y="1032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161653</xdr:rowOff>
    </xdr:from>
    <xdr:to>
      <xdr:col>11</xdr:col>
      <xdr:colOff>82550</xdr:colOff>
      <xdr:row>62</xdr:row>
      <xdr:rowOff>91803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95500" y="102327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76580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84350" y="10312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82700" y="101638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7637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7155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３年度と同様に、令和４年度においても類似団体平均より下回る結果となったが、依然として全国平均、県内平均よりは上回っている。合併特例債を活用し用途廃止施設等の計画的な除却を行ってきたが、令和３年度より、志摩広域消防組合が一般会計に編入されたことにより人件費が、物価高騰の影響や新型コロナワクチン接種事業に係る費用のため、物件費がそれぞれ増加した。なお、定員適正化計画に基づく採用の抑制や事務事業の効率化による人件費及び物件費の削減は引き続き進めており、今後も経常的な経費の抑制に努めるとともに、指定管理者制度の導入をはじめ、民間で実施可能な部分について外部委託を導入するなど、削減に向けた取組は継続して進めていく</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4850" y="148952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4850" y="1456327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4850" y="1423125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4850" y="1389924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4850" y="1356722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04850" y="132352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60919</xdr:rowOff>
    </xdr:from>
    <xdr:to>
      <xdr:col>23</xdr:col>
      <xdr:colOff>133350</xdr:colOff>
      <xdr:row>88</xdr:row>
      <xdr:rowOff>134113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514850" y="13434019"/>
          <a:ext cx="0" cy="12288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106190</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4584700" y="1463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134113</xdr:rowOff>
    </xdr:from>
    <xdr:to>
      <xdr:col>24</xdr:col>
      <xdr:colOff>12700</xdr:colOff>
      <xdr:row>88</xdr:row>
      <xdr:rowOff>134113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425950" y="146629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147296</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4584700" y="1319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60919</xdr:rowOff>
    </xdr:from>
    <xdr:to>
      <xdr:col>24</xdr:col>
      <xdr:colOff>12700</xdr:colOff>
      <xdr:row>81</xdr:row>
      <xdr:rowOff>60919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425950" y="134340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781</xdr:rowOff>
    </xdr:from>
    <xdr:to>
      <xdr:col>23</xdr:col>
      <xdr:colOff>133350</xdr:colOff>
      <xdr:row>82</xdr:row>
      <xdr:rowOff>27201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752850" y="13538981"/>
          <a:ext cx="762000" cy="2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144866</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4584700" y="135179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1339</xdr:rowOff>
    </xdr:from>
    <xdr:to>
      <xdr:col>23</xdr:col>
      <xdr:colOff>184150</xdr:colOff>
      <xdr:row>82</xdr:row>
      <xdr:rowOff>102939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464050" y="1353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133893</xdr:rowOff>
    </xdr:from>
    <xdr:to>
      <xdr:col>19</xdr:col>
      <xdr:colOff>133350</xdr:colOff>
      <xdr:row>82</xdr:row>
      <xdr:rowOff>781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940050" y="13506993"/>
          <a:ext cx="812800" cy="3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161255</xdr:rowOff>
    </xdr:from>
    <xdr:to>
      <xdr:col>19</xdr:col>
      <xdr:colOff>184150</xdr:colOff>
      <xdr:row>82</xdr:row>
      <xdr:rowOff>91405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702050" y="13534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76182</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409950" y="13614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122089</xdr:rowOff>
    </xdr:from>
    <xdr:to>
      <xdr:col>15</xdr:col>
      <xdr:colOff>82550</xdr:colOff>
      <xdr:row>81</xdr:row>
      <xdr:rowOff>133893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127250" y="13495189"/>
          <a:ext cx="812800" cy="1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141128</xdr:rowOff>
    </xdr:from>
    <xdr:to>
      <xdr:col>15</xdr:col>
      <xdr:colOff>133350</xdr:colOff>
      <xdr:row>82</xdr:row>
      <xdr:rowOff>71278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889250" y="135142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56055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597150" y="13594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115596</xdr:rowOff>
    </xdr:from>
    <xdr:to>
      <xdr:col>11</xdr:col>
      <xdr:colOff>31750</xdr:colOff>
      <xdr:row>81</xdr:row>
      <xdr:rowOff>122089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333500" y="13488696"/>
          <a:ext cx="79375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51181</xdr:rowOff>
    </xdr:from>
    <xdr:to>
      <xdr:col>11</xdr:col>
      <xdr:colOff>82550</xdr:colOff>
      <xdr:row>81</xdr:row>
      <xdr:rowOff>152781</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095500" y="134242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162958</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784350" y="13205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43866</xdr:rowOff>
    </xdr:from>
    <xdr:to>
      <xdr:col>7</xdr:col>
      <xdr:colOff>31750</xdr:colOff>
      <xdr:row>81</xdr:row>
      <xdr:rowOff>145466</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282700" y="134169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155643</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971550" y="13198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147851</xdr:rowOff>
    </xdr:from>
    <xdr:to>
      <xdr:col>23</xdr:col>
      <xdr:colOff>184150</xdr:colOff>
      <xdr:row>82</xdr:row>
      <xdr:rowOff>78001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464050" y="135209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164378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4584700" y="13372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121431</xdr:rowOff>
    </xdr:from>
    <xdr:to>
      <xdr:col>19</xdr:col>
      <xdr:colOff>184150</xdr:colOff>
      <xdr:row>82</xdr:row>
      <xdr:rowOff>51581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702050" y="134945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61758</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409950" y="13269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83093</xdr:rowOff>
    </xdr:from>
    <xdr:to>
      <xdr:col>15</xdr:col>
      <xdr:colOff>133350</xdr:colOff>
      <xdr:row>82</xdr:row>
      <xdr:rowOff>13243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889250" y="134561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23420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597150" y="1323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71289</xdr:rowOff>
    </xdr:from>
    <xdr:to>
      <xdr:col>11</xdr:col>
      <xdr:colOff>82550</xdr:colOff>
      <xdr:row>82</xdr:row>
      <xdr:rowOff>1439</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095500" y="134443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157666</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784350" y="1353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64796</xdr:rowOff>
    </xdr:from>
    <xdr:to>
      <xdr:col>7</xdr:col>
      <xdr:colOff>31750</xdr:colOff>
      <xdr:row>81</xdr:row>
      <xdr:rowOff>166396</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282700" y="134378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151173</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971550" y="1352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類似団体平均との比較では０．５ポイント上回っている状況ではあるが、全国市平均との比較では０．８ポイント下回っている。今後も国の基準に準じて、給与制度及び給与水準の適正化に努める。 </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6649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097915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6649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097915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6649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097915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6649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097915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16649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097915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150284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5474950" y="13212234"/>
          <a:ext cx="0" cy="16319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5563850" y="1481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5405100" y="148441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5563850" y="1296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405100" y="132122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115005</xdr:rowOff>
    </xdr:from>
    <xdr:to>
      <xdr:col>81</xdr:col>
      <xdr:colOff>44450</xdr:colOff>
      <xdr:row>86</xdr:row>
      <xdr:rowOff>128411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4712950" y="14313605"/>
          <a:ext cx="762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13705</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5563850" y="14047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430500" y="1419577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88195</xdr:rowOff>
    </xdr:from>
    <xdr:to>
      <xdr:col>77</xdr:col>
      <xdr:colOff>44450</xdr:colOff>
      <xdr:row>86</xdr:row>
      <xdr:rowOff>128411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3906500" y="14286795"/>
          <a:ext cx="80645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4668500" y="142091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122361</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370050" y="13990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47978</xdr:rowOff>
    </xdr:from>
    <xdr:to>
      <xdr:col>72</xdr:col>
      <xdr:colOff>203200</xdr:colOff>
      <xdr:row>86</xdr:row>
      <xdr:rowOff>88195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106400" y="14246578"/>
          <a:ext cx="8001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868400" y="142896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557250" y="14369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138995</xdr:rowOff>
    </xdr:from>
    <xdr:to>
      <xdr:col>68</xdr:col>
      <xdr:colOff>152400</xdr:colOff>
      <xdr:row>86</xdr:row>
      <xdr:rowOff>47978</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2293600" y="14172495"/>
          <a:ext cx="812800" cy="7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64205</xdr:rowOff>
    </xdr:from>
    <xdr:to>
      <xdr:col>68</xdr:col>
      <xdr:colOff>203200</xdr:colOff>
      <xdr:row>86</xdr:row>
      <xdr:rowOff>165805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055600" y="14262805"/>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150582</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2763500" y="14349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2242800" y="1426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1950700" y="14349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64205</xdr:rowOff>
    </xdr:from>
    <xdr:to>
      <xdr:col>81</xdr:col>
      <xdr:colOff>95250</xdr:colOff>
      <xdr:row>86</xdr:row>
      <xdr:rowOff>165805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430500" y="142628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36282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5563850" y="1423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77611</xdr:rowOff>
    </xdr:from>
    <xdr:to>
      <xdr:col>77</xdr:col>
      <xdr:colOff>95250</xdr:colOff>
      <xdr:row>87</xdr:row>
      <xdr:rowOff>7761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668500" y="142762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163988</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370050" y="14362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37395</xdr:rowOff>
    </xdr:from>
    <xdr:to>
      <xdr:col>73</xdr:col>
      <xdr:colOff>44450</xdr:colOff>
      <xdr:row>86</xdr:row>
      <xdr:rowOff>138995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868400" y="142359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557250" y="1401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168628</xdr:rowOff>
    </xdr:from>
    <xdr:to>
      <xdr:col>68</xdr:col>
      <xdr:colOff>203200</xdr:colOff>
      <xdr:row>86</xdr:row>
      <xdr:rowOff>98778</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055600" y="14195778"/>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108955</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2763500" y="1397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88195</xdr:rowOff>
    </xdr:from>
    <xdr:to>
      <xdr:col>64</xdr:col>
      <xdr:colOff>152400</xdr:colOff>
      <xdr:row>86</xdr:row>
      <xdr:rowOff>18345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2242800" y="141216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28522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1950700" y="1389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改善傾向にあったが、令和２年度から会計年度任用職員への制度移行に伴い、賃金が廃止され、給料や報酬等の人件費となったことが要因となり数値が増加している。その分を除いたとしても依然として類似団体及び全国平均を大きく上回っている。 </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定員適正化計画に基づき計画的な職員数の削減を実施してきたが、総体的に年齢構成等を考慮すれば、人員数にのみ着目した単純な整理・削減は限界になりつつある。今後はＩＣＴを活用した業務の見直しも視野に行政組織を再構築するとともに、定員適正化計画の見直しなど、抜本的な対策を講じていく必要が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664950" y="1122498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0979150" y="1108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664950" y="108993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0979150" y="1075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664950" y="105673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0979150" y="104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1664950" y="102352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0979150" y="1009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1664950" y="99032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0979150" y="9761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1664950" y="957126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0979150" y="942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28182</xdr:rowOff>
    </xdr:from>
    <xdr:to>
      <xdr:col>81</xdr:col>
      <xdr:colOff>44450</xdr:colOff>
      <xdr:row>67</xdr:row>
      <xdr:rowOff>61625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474950" y="9603982"/>
          <a:ext cx="0" cy="15193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33702</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5563850" y="1109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61625</xdr:rowOff>
    </xdr:from>
    <xdr:to>
      <xdr:col>81</xdr:col>
      <xdr:colOff>133350</xdr:colOff>
      <xdr:row>67</xdr:row>
      <xdr:rowOff>61625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405100" y="11123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114559</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5563850" y="9360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28182</xdr:rowOff>
    </xdr:from>
    <xdr:to>
      <xdr:col>81</xdr:col>
      <xdr:colOff>133350</xdr:colOff>
      <xdr:row>58</xdr:row>
      <xdr:rowOff>28182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405100" y="96039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26972</xdr:rowOff>
    </xdr:from>
    <xdr:to>
      <xdr:col>81</xdr:col>
      <xdr:colOff>44450</xdr:colOff>
      <xdr:row>63</xdr:row>
      <xdr:rowOff>47655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712950" y="10428272"/>
          <a:ext cx="762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150844</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5563850" y="98917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134317</xdr:rowOff>
    </xdr:from>
    <xdr:to>
      <xdr:col>81</xdr:col>
      <xdr:colOff>95250</xdr:colOff>
      <xdr:row>61</xdr:row>
      <xdr:rowOff>64467</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430500" y="100403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162802</xdr:rowOff>
    </xdr:from>
    <xdr:to>
      <xdr:col>77</xdr:col>
      <xdr:colOff>44450</xdr:colOff>
      <xdr:row>63</xdr:row>
      <xdr:rowOff>26972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906500" y="10399002"/>
          <a:ext cx="806450" cy="2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123976</xdr:rowOff>
    </xdr:from>
    <xdr:to>
      <xdr:col>77</xdr:col>
      <xdr:colOff>95250</xdr:colOff>
      <xdr:row>61</xdr:row>
      <xdr:rowOff>54126</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668500" y="100299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64303</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370050" y="9805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135709</xdr:rowOff>
    </xdr:from>
    <xdr:to>
      <xdr:col>72</xdr:col>
      <xdr:colOff>203200</xdr:colOff>
      <xdr:row>62</xdr:row>
      <xdr:rowOff>162802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106400" y="10041709"/>
          <a:ext cx="800100" cy="35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84909</xdr:rowOff>
    </xdr:from>
    <xdr:to>
      <xdr:col>73</xdr:col>
      <xdr:colOff>44450</xdr:colOff>
      <xdr:row>61</xdr:row>
      <xdr:rowOff>15059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868400" y="999090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25236</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557250" y="9766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123069</xdr:rowOff>
    </xdr:from>
    <xdr:to>
      <xdr:col>68</xdr:col>
      <xdr:colOff>152400</xdr:colOff>
      <xdr:row>60</xdr:row>
      <xdr:rowOff>135709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2293600" y="10029069"/>
          <a:ext cx="8128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24251</xdr:rowOff>
    </xdr:from>
    <xdr:to>
      <xdr:col>68</xdr:col>
      <xdr:colOff>203200</xdr:colOff>
      <xdr:row>59</xdr:row>
      <xdr:rowOff>125851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055600" y="9765151"/>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136028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763500" y="9546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19655</xdr:rowOff>
    </xdr:from>
    <xdr:to>
      <xdr:col>64</xdr:col>
      <xdr:colOff>152400</xdr:colOff>
      <xdr:row>59</xdr:row>
      <xdr:rowOff>121255</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2242800" y="976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131432</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1950700" y="9542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168305</xdr:rowOff>
    </xdr:from>
    <xdr:to>
      <xdr:col>81</xdr:col>
      <xdr:colOff>95250</xdr:colOff>
      <xdr:row>63</xdr:row>
      <xdr:rowOff>98455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430500" y="103981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140382</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5563850" y="1037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147622</xdr:rowOff>
    </xdr:from>
    <xdr:to>
      <xdr:col>77</xdr:col>
      <xdr:colOff>95250</xdr:colOff>
      <xdr:row>63</xdr:row>
      <xdr:rowOff>77772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668500" y="103838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62549</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370050" y="10463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112002</xdr:rowOff>
    </xdr:from>
    <xdr:to>
      <xdr:col>73</xdr:col>
      <xdr:colOff>44450</xdr:colOff>
      <xdr:row>63</xdr:row>
      <xdr:rowOff>42152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868400" y="103482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26929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557250" y="1042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84909</xdr:rowOff>
    </xdr:from>
    <xdr:to>
      <xdr:col>68</xdr:col>
      <xdr:colOff>203200</xdr:colOff>
      <xdr:row>61</xdr:row>
      <xdr:rowOff>15059</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055600" y="9990909"/>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171286</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2763500" y="10070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72269</xdr:rowOff>
    </xdr:from>
    <xdr:to>
      <xdr:col>64</xdr:col>
      <xdr:colOff>152400</xdr:colOff>
      <xdr:row>61</xdr:row>
      <xdr:rowOff>2419</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2242800" y="99782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158646</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1950700" y="10064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０．７ポイント減少しているが、類似団体平均を０．９ポイント上回っている。類似団体平均を上回っているのは、新市建設計画に基づき、合併特例債を活用して施設整備等を実施してきたことが要因であるが、分母となる標準財政規模の減少とともに、合併特例債償還終了により分子となる元利償還金も減少しており、合併特例債に代えて参入率の高い過疎債等の活用も進めていることから、実質公債費比率は減少していく見込み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整備や老朽化施設の除却のピークは過ぎているものの、今後は災害対策や長寿命化、集約化の事業が想定される。引き続き市債の発行を可能な限り抑制しつつ、計画的な償還計画により、将来的な公債費負担の軽減に努めることが求められ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097915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81386</xdr:rowOff>
    </xdr:from>
    <xdr:to>
      <xdr:col>81</xdr:col>
      <xdr:colOff>44450</xdr:colOff>
      <xdr:row>43</xdr:row>
      <xdr:rowOff>163619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474950" y="5859886"/>
          <a:ext cx="0" cy="14030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135696</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5563850" y="723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163619</xdr:rowOff>
    </xdr:from>
    <xdr:to>
      <xdr:col>81</xdr:col>
      <xdr:colOff>133350</xdr:colOff>
      <xdr:row>43</xdr:row>
      <xdr:rowOff>163619</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405100" y="72629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167763</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5563850" y="561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81386</xdr:rowOff>
    </xdr:from>
    <xdr:to>
      <xdr:col>81</xdr:col>
      <xdr:colOff>133350</xdr:colOff>
      <xdr:row>35</xdr:row>
      <xdr:rowOff>81386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405100" y="58598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34078</xdr:rowOff>
    </xdr:from>
    <xdr:to>
      <xdr:col>81</xdr:col>
      <xdr:colOff>44450</xdr:colOff>
      <xdr:row>37</xdr:row>
      <xdr:rowOff>48154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712950" y="6142778"/>
          <a:ext cx="762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5563850" y="59316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430500" y="60802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48154</xdr:rowOff>
    </xdr:from>
    <xdr:to>
      <xdr:col>77</xdr:col>
      <xdr:colOff>44450</xdr:colOff>
      <xdr:row>37</xdr:row>
      <xdr:rowOff>62230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906500" y="6156854"/>
          <a:ext cx="80645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668500" y="60802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370050" y="5855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62230</xdr:rowOff>
    </xdr:from>
    <xdr:to>
      <xdr:col>72</xdr:col>
      <xdr:colOff>203200</xdr:colOff>
      <xdr:row>37</xdr:row>
      <xdr:rowOff>64241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106400" y="6170930"/>
          <a:ext cx="8001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142663</xdr:rowOff>
    </xdr:from>
    <xdr:to>
      <xdr:col>73</xdr:col>
      <xdr:colOff>44450</xdr:colOff>
      <xdr:row>37</xdr:row>
      <xdr:rowOff>72813</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868400" y="60862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82990</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557250" y="586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58208</xdr:rowOff>
    </xdr:from>
    <xdr:to>
      <xdr:col>68</xdr:col>
      <xdr:colOff>152400</xdr:colOff>
      <xdr:row>37</xdr:row>
      <xdr:rowOff>64241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2293600" y="6166908"/>
          <a:ext cx="8128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112501</xdr:rowOff>
    </xdr:from>
    <xdr:to>
      <xdr:col>68</xdr:col>
      <xdr:colOff>203200</xdr:colOff>
      <xdr:row>37</xdr:row>
      <xdr:rowOff>42651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055600" y="605610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52828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2763500" y="5831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114512</xdr:rowOff>
    </xdr:from>
    <xdr:to>
      <xdr:col>64</xdr:col>
      <xdr:colOff>152400</xdr:colOff>
      <xdr:row>37</xdr:row>
      <xdr:rowOff>44662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2242800" y="60581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54839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1950700" y="583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154728</xdr:rowOff>
    </xdr:from>
    <xdr:to>
      <xdr:col>81</xdr:col>
      <xdr:colOff>95250</xdr:colOff>
      <xdr:row>37</xdr:row>
      <xdr:rowOff>84878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430500" y="60983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126805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5563850" y="6070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168804</xdr:rowOff>
    </xdr:from>
    <xdr:to>
      <xdr:col>77</xdr:col>
      <xdr:colOff>95250</xdr:colOff>
      <xdr:row>37</xdr:row>
      <xdr:rowOff>98954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668500" y="610605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83731</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370050" y="6192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11430</xdr:rowOff>
    </xdr:from>
    <xdr:to>
      <xdr:col>73</xdr:col>
      <xdr:colOff>44450</xdr:colOff>
      <xdr:row>37</xdr:row>
      <xdr:rowOff>113030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868400" y="6120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97807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557250" y="620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13441</xdr:rowOff>
    </xdr:from>
    <xdr:to>
      <xdr:col>68</xdr:col>
      <xdr:colOff>203200</xdr:colOff>
      <xdr:row>37</xdr:row>
      <xdr:rowOff>115041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055600" y="6122141"/>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99818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763500" y="6208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7408</xdr:rowOff>
    </xdr:from>
    <xdr:to>
      <xdr:col>64</xdr:col>
      <xdr:colOff>152400</xdr:colOff>
      <xdr:row>37</xdr:row>
      <xdr:rowOff>109008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2242800" y="611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93785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1950700" y="620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前年度と比較して５．２ポイント低下したものの、類似団体平均より９．２ポイント上回っている。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の減少などにより充当可能財源等は減少しているが、地方債残高の減少も継続しているため、差引の将来負担額が減少し、将来負担比率は低下した。類似団体平均を上回っているものの、合併特例債の償還金減少により、起債償還金元金は減少しており、将来負担比率の減少は継続すると見込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64950" y="36385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79150" y="350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64950" y="30607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7915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64950" y="2476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7915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131223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474950" y="2476500"/>
          <a:ext cx="0" cy="12869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103300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5563850" y="373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131223</xdr:rowOff>
    </xdr:from>
    <xdr:to>
      <xdr:col>81</xdr:col>
      <xdr:colOff>133350</xdr:colOff>
      <xdr:row>22</xdr:row>
      <xdr:rowOff>131223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405100" y="37634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556385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405100" y="2476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150209</xdr:rowOff>
    </xdr:from>
    <xdr:to>
      <xdr:col>81</xdr:col>
      <xdr:colOff>44450</xdr:colOff>
      <xdr:row>16</xdr:row>
      <xdr:rowOff>10128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712950" y="2626709"/>
          <a:ext cx="762000" cy="2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60437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5563850" y="2371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43910</xdr:rowOff>
    </xdr:from>
    <xdr:to>
      <xdr:col>81</xdr:col>
      <xdr:colOff>95250</xdr:colOff>
      <xdr:row>15</xdr:row>
      <xdr:rowOff>145510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430500" y="25204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10128</xdr:rowOff>
    </xdr:from>
    <xdr:to>
      <xdr:col>77</xdr:col>
      <xdr:colOff>44450</xdr:colOff>
      <xdr:row>16</xdr:row>
      <xdr:rowOff>55975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906500" y="2651728"/>
          <a:ext cx="80645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101219</xdr:rowOff>
    </xdr:from>
    <xdr:to>
      <xdr:col>77</xdr:col>
      <xdr:colOff>95250</xdr:colOff>
      <xdr:row>16</xdr:row>
      <xdr:rowOff>31369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668500" y="25777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41546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370050" y="2352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55975</xdr:rowOff>
    </xdr:from>
    <xdr:to>
      <xdr:col>72</xdr:col>
      <xdr:colOff>203200</xdr:colOff>
      <xdr:row>16</xdr:row>
      <xdr:rowOff>75883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106400" y="2697575"/>
          <a:ext cx="800100" cy="1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28099</xdr:rowOff>
    </xdr:from>
    <xdr:to>
      <xdr:col>73</xdr:col>
      <xdr:colOff>44450</xdr:colOff>
      <xdr:row>16</xdr:row>
      <xdr:rowOff>129699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868400" y="26696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114476</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557250" y="275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75883</xdr:rowOff>
    </xdr:from>
    <xdr:to>
      <xdr:col>68</xdr:col>
      <xdr:colOff>152400</xdr:colOff>
      <xdr:row>16</xdr:row>
      <xdr:rowOff>83725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2293600" y="2717483"/>
          <a:ext cx="8128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87948</xdr:rowOff>
    </xdr:from>
    <xdr:to>
      <xdr:col>68</xdr:col>
      <xdr:colOff>203200</xdr:colOff>
      <xdr:row>16</xdr:row>
      <xdr:rowOff>18098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055600" y="2564448"/>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28275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2763500" y="2339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102426</xdr:rowOff>
    </xdr:from>
    <xdr:to>
      <xdr:col>64</xdr:col>
      <xdr:colOff>152400</xdr:colOff>
      <xdr:row>16</xdr:row>
      <xdr:rowOff>32576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2242800" y="25789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42753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1950700" y="2354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99409</xdr:rowOff>
    </xdr:from>
    <xdr:to>
      <xdr:col>81</xdr:col>
      <xdr:colOff>95250</xdr:colOff>
      <xdr:row>16</xdr:row>
      <xdr:rowOff>29559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430500" y="25759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71486</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5563850" y="2547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130778</xdr:rowOff>
    </xdr:from>
    <xdr:to>
      <xdr:col>77</xdr:col>
      <xdr:colOff>95250</xdr:colOff>
      <xdr:row>16</xdr:row>
      <xdr:rowOff>60928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668500" y="26072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45705</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370050" y="268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5175</xdr:rowOff>
    </xdr:from>
    <xdr:to>
      <xdr:col>73</xdr:col>
      <xdr:colOff>44450</xdr:colOff>
      <xdr:row>16</xdr:row>
      <xdr:rowOff>106775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868400" y="26467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116952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557250" y="242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25083</xdr:rowOff>
    </xdr:from>
    <xdr:to>
      <xdr:col>68</xdr:col>
      <xdr:colOff>203200</xdr:colOff>
      <xdr:row>16</xdr:row>
      <xdr:rowOff>126683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055600" y="2666683"/>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111460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2763500" y="2753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32925</xdr:rowOff>
    </xdr:from>
    <xdr:to>
      <xdr:col>64</xdr:col>
      <xdr:colOff>152400</xdr:colOff>
      <xdr:row>16</xdr:row>
      <xdr:rowOff>134525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2242800" y="267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119302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1950700" y="276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46,159
45,703
178.94
28,742,374
27,690,584
974,610
15,955,927
19,305,113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人件費に係る経常収支比率は、類似団体との比較では</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ポイント上回っており、対前年度においても、</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令和３年度より全国平均を大きく上回ることとなったが、</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これは、令和３年３月３１日に志摩広域消防組合が解散し、同年４月１日より志摩市一般会計へ編入されたことによるものである。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また、ごみ処理業務やし尿処理業務など</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一部事務組合等で行っているため、一部事務組合の人件費分に充てる負担金や、公営企業会計の人件費に充てる繰出金といった人件費に準ずる費用を合計した場合の人口一人当たり歳出決算額は、類似団体平均を大きく上回っている。 </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定員適正化計画に基づき職員削減を進めており、職員数は減少傾向にあるものの、その減少幅は縮小傾向にあるため、抜本的な対策が必要な段階に差しかかっている。</a:t>
          </a:r>
          <a:endParaRPr lang="ja-JP" altLang="ja-JP" sz="9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16510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107950</xdr:rowOff>
    </xdr:from>
    <xdr:to>
      <xdr:col>24</xdr:col>
      <xdr:colOff>25400</xdr:colOff>
      <xdr:row>40</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945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39</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5922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534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72390</xdr:rowOff>
    </xdr:from>
    <xdr:to>
      <xdr:col>15</xdr:col>
      <xdr:colOff>149225</xdr:colOff>
      <xdr:row>38</xdr:row>
      <xdr:rowOff>2540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158767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53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154957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140970</xdr:rowOff>
    </xdr:from>
    <xdr:to>
      <xdr:col>24</xdr:col>
      <xdr:colOff>76200</xdr:colOff>
      <xdr:row>40</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113047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57150</xdr:rowOff>
    </xdr:from>
    <xdr:to>
      <xdr:col>20</xdr:col>
      <xdr:colOff>38100</xdr:colOff>
      <xdr:row>39</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物件費に係る経常収支比率は類似団体を２．１ポイント下回っているが、対前年度で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ポイント増加した。令和２年度に、会計年度任用職員への制度移行に伴い、賃金が廃止され、給料や報酬等の人件費となったことが要因で令和２年度に大きく減少したが、令和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、光熱水費の高騰や施設の除却等により増加することとなった。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今後は、施設の統廃合など、行政改革により一層の経費削減に努めていく。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58964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09586"/>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31041</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3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58964</xdr:rowOff>
    </xdr:from>
    <xdr:to>
      <xdr:col>82</xdr:col>
      <xdr:colOff>196850</xdr:colOff>
      <xdr:row>21</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5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53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0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42636</xdr:rowOff>
    </xdr:from>
    <xdr:to>
      <xdr:col>82</xdr:col>
      <xdr:colOff>107950</xdr:colOff>
      <xdr:row>15</xdr:row>
      <xdr:rowOff>162379</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14386"/>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140806</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84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168729</xdr:rowOff>
    </xdr:from>
    <xdr:to>
      <xdr:col>82</xdr:col>
      <xdr:colOff>158750</xdr:colOff>
      <xdr:row>17</xdr:row>
      <xdr:rowOff>98879</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1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148771</xdr:rowOff>
    </xdr:from>
    <xdr:to>
      <xdr:col>78</xdr:col>
      <xdr:colOff>69850</xdr:colOff>
      <xdr:row>15</xdr:row>
      <xdr:rowOff>42636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490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48986</xdr:rowOff>
    </xdr:from>
    <xdr:to>
      <xdr:col>78</xdr:col>
      <xdr:colOff>120650</xdr:colOff>
      <xdr:row>16</xdr:row>
      <xdr:rowOff>150586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148771</xdr:rowOff>
    </xdr:from>
    <xdr:to>
      <xdr:col>73</xdr:col>
      <xdr:colOff>180975</xdr:colOff>
      <xdr:row>15</xdr:row>
      <xdr:rowOff>162379</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549071"/>
          <a:ext cx="8890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140607</xdr:rowOff>
    </xdr:from>
    <xdr:to>
      <xdr:col>69</xdr:col>
      <xdr:colOff>92075</xdr:colOff>
      <xdr:row>15</xdr:row>
      <xdr:rowOff>162379</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7123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160564</xdr:rowOff>
    </xdr:from>
    <xdr:to>
      <xdr:col>69</xdr:col>
      <xdr:colOff>142875</xdr:colOff>
      <xdr:row>18</xdr:row>
      <xdr:rowOff>90714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307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75491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3161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127907</xdr:rowOff>
    </xdr:from>
    <xdr:to>
      <xdr:col>65</xdr:col>
      <xdr:colOff>53975</xdr:colOff>
      <xdr:row>18</xdr:row>
      <xdr:rowOff>58057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304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42834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312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111579</xdr:rowOff>
    </xdr:from>
    <xdr:to>
      <xdr:col>82</xdr:col>
      <xdr:colOff>158750</xdr:colOff>
      <xdr:row>16</xdr:row>
      <xdr:rowOff>41729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8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128106</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52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163286</xdr:rowOff>
    </xdr:from>
    <xdr:to>
      <xdr:col>78</xdr:col>
      <xdr:colOff>120650</xdr:colOff>
      <xdr:row>15</xdr:row>
      <xdr:rowOff>93436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6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103613</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32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97971</xdr:rowOff>
    </xdr:from>
    <xdr:to>
      <xdr:col>74</xdr:col>
      <xdr:colOff>31750</xdr:colOff>
      <xdr:row>15</xdr:row>
      <xdr:rowOff>28121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38298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111579</xdr:rowOff>
    </xdr:from>
    <xdr:to>
      <xdr:col>69</xdr:col>
      <xdr:colOff>142875</xdr:colOff>
      <xdr:row>16</xdr:row>
      <xdr:rowOff>41729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8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51906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45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89807</xdr:rowOff>
    </xdr:from>
    <xdr:to>
      <xdr:col>65</xdr:col>
      <xdr:colOff>53975</xdr:colOff>
      <xdr:row>16</xdr:row>
      <xdr:rowOff>19957</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30134</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扶助費に係る経常収支比率は、類似団体との比較では１．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おり、対前年度では０．２ポイント減少している。しかし、社会福祉費、生活保護費、児童福祉費における増の要因は、高齢化による給付対象件数の増、制度改正による給付額の増など幅広く、一方向的な傾向として判断することは困難である。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増加することが懸念されるため、引き続き動向を注視していく必要がある。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61</xdr:row>
      <xdr:rowOff>158750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313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120650</xdr:rowOff>
    </xdr:from>
    <xdr:to>
      <xdr:col>24</xdr:col>
      <xdr:colOff>25400</xdr:colOff>
      <xdr:row>55</xdr:row>
      <xdr:rowOff>146050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50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60977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2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56</xdr:row>
      <xdr:rowOff>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575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50800</xdr:rowOff>
    </xdr:from>
    <xdr:to>
      <xdr:col>20</xdr:col>
      <xdr:colOff>38100</xdr:colOff>
      <xdr:row>56</xdr:row>
      <xdr:rowOff>152400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137177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0</xdr:rowOff>
    </xdr:from>
    <xdr:to>
      <xdr:col>15</xdr:col>
      <xdr:colOff>98425</xdr:colOff>
      <xdr:row>56</xdr:row>
      <xdr:rowOff>38100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601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133350</xdr:rowOff>
    </xdr:from>
    <xdr:to>
      <xdr:col>11</xdr:col>
      <xdr:colOff>9525</xdr:colOff>
      <xdr:row>56</xdr:row>
      <xdr:rowOff>38100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63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114300</xdr:rowOff>
    </xdr:from>
    <xdr:to>
      <xdr:col>11</xdr:col>
      <xdr:colOff>60325</xdr:colOff>
      <xdr:row>59</xdr:row>
      <xdr:rowOff>44450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29227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50800</xdr:rowOff>
    </xdr:from>
    <xdr:to>
      <xdr:col>6</xdr:col>
      <xdr:colOff>171450</xdr:colOff>
      <xdr:row>58</xdr:row>
      <xdr:rowOff>152400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137177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69850</xdr:rowOff>
    </xdr:from>
    <xdr:to>
      <xdr:col>24</xdr:col>
      <xdr:colOff>76200</xdr:colOff>
      <xdr:row>56</xdr:row>
      <xdr:rowOff>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86377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95250</xdr:rowOff>
    </xdr:from>
    <xdr:to>
      <xdr:col>20</xdr:col>
      <xdr:colOff>38100</xdr:colOff>
      <xdr:row>56</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120650</xdr:rowOff>
    </xdr:from>
    <xdr:to>
      <xdr:col>15</xdr:col>
      <xdr:colOff>149225</xdr:colOff>
      <xdr:row>56</xdr:row>
      <xdr:rowOff>50800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60977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158750</xdr:rowOff>
    </xdr:from>
    <xdr:to>
      <xdr:col>11</xdr:col>
      <xdr:colOff>60325</xdr:colOff>
      <xdr:row>56</xdr:row>
      <xdr:rowOff>88900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99077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82550</xdr:rowOff>
    </xdr:from>
    <xdr:to>
      <xdr:col>6</xdr:col>
      <xdr:colOff>171450</xdr:colOff>
      <xdr:row>56</xdr:row>
      <xdr:rowOff>12700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22877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その他に係る経常収支比率は類似団体平均と同水準で推移しており、前年度と比較しても０．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の統廃合を進めているものの、老朽化施設が多く、安全面を考慮すれば維持補修費を大幅に抑制することは困難である。また、繰出金については、今後も国民健康保険税収入の減少や介護給付費の伸びなどにより増加が予想されるため、保険税・保険料の適正な賦課徴収と給付適正化の取組を推進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62</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481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7637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35560</xdr:rowOff>
    </xdr:from>
    <xdr:to>
      <xdr:col>82</xdr:col>
      <xdr:colOff>196850</xdr:colOff>
      <xdr:row>62</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6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157480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053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56</xdr:row>
      <xdr:rowOff>111760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05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111760</xdr:rowOff>
    </xdr:from>
    <xdr:to>
      <xdr:col>73</xdr:col>
      <xdr:colOff>180975</xdr:colOff>
      <xdr:row>57</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129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96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97807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128287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78757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139717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4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60960</xdr:rowOff>
    </xdr:from>
    <xdr:to>
      <xdr:col>74</xdr:col>
      <xdr:colOff>31750</xdr:colOff>
      <xdr:row>56</xdr:row>
      <xdr:rowOff>162560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147337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令和２年度まで補助費等に係る経常収支比率が類似団体平均を大きく上回っているのは、広域連合等を設置し、多くの事務を共同処理しているためであるが、令和３年３月３１日に志摩広域消防組合が解散し、同年４月１日より志摩市一般会計へ編入されたことにより、令和３年度は前年度に比べ６．６ポイント減少し、類似団体平均を０．３ポイント下回った</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が、令和４年度は新型コロナワクチン事業や物価高騰対策事業により、前年度に比べ０．８ポイント増加し、類似団体平均を０．１ポイント上回ることとなった。</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補助金等については、平成２２年３月に補助金等交付基準を作成し、平成２３年度の補助金から公益性・公平性等の判断基準により適正化を図って</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おり、引き続き経費の縮減に努めていく</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41</xdr:row>
      <xdr:rowOff>37846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374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9923</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37846</xdr:rowOff>
    </xdr:from>
    <xdr:to>
      <xdr:col>82</xdr:col>
      <xdr:colOff>196850</xdr:colOff>
      <xdr:row>41</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6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117856</xdr:rowOff>
    </xdr:from>
    <xdr:to>
      <xdr:col>82</xdr:col>
      <xdr:colOff>107950</xdr:colOff>
      <xdr:row>36</xdr:row>
      <xdr:rowOff>154432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900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115587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38</xdr:row>
      <xdr:rowOff>76708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290056"/>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80772</xdr:rowOff>
    </xdr:from>
    <xdr:to>
      <xdr:col>78</xdr:col>
      <xdr:colOff>120650</xdr:colOff>
      <xdr:row>37</xdr:row>
      <xdr:rowOff>10922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167149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3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76708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278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112776</xdr:rowOff>
    </xdr:from>
    <xdr:to>
      <xdr:col>74</xdr:col>
      <xdr:colOff>31750</xdr:colOff>
      <xdr:row>37</xdr:row>
      <xdr:rowOff>42926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38</xdr:row>
      <xdr:rowOff>12700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5095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156210</xdr:rowOff>
    </xdr:from>
    <xdr:to>
      <xdr:col>69</xdr:col>
      <xdr:colOff>142875</xdr:colOff>
      <xdr:row>36</xdr:row>
      <xdr:rowOff>86360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3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78249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75709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7383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25908</xdr:rowOff>
    </xdr:from>
    <xdr:to>
      <xdr:col>74</xdr:col>
      <xdr:colOff>31750</xdr:colOff>
      <xdr:row>38</xdr:row>
      <xdr:rowOff>127508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112285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公債費に係る経常収支比率は、継続して類似団体平均を上回っているが、令和２年度から減少に転じ、</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令和４</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年度においては、対前年度で</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ポイント減少している。しかし、依然として公債費に準ずる費用も含めた人口１人当たり決算額は類似団体平均を上回っている。 </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これは、新市建設計画に基づき、合併特例債を活用して施設整備等を実施してきたことが要因であるが、合併特例債償還終了により公債費は減少していく見込みである。</a:t>
          </a:r>
        </a:p>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施設整備や老朽化施設の除却のピークは過ぎているものの、今後は災害対策や長寿命化、集約化の事業が想定される。引き続き市債の発行を可能な限り抑制しつつ、計画的な償還計画により、将来的な公債費負担の軽減に努めることが求められ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30480"/>
          <a:ext cx="0" cy="104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98425</xdr:rowOff>
    </xdr:from>
    <xdr:to>
      <xdr:col>24</xdr:col>
      <xdr:colOff>25400</xdr:colOff>
      <xdr:row>75</xdr:row>
      <xdr:rowOff>123190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95717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677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123190</xdr:rowOff>
    </xdr:from>
    <xdr:to>
      <xdr:col>19</xdr:col>
      <xdr:colOff>187325</xdr:colOff>
      <xdr:row>75</xdr:row>
      <xdr:rowOff>170814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981940"/>
          <a:ext cx="88900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123825</xdr:rowOff>
    </xdr:from>
    <xdr:to>
      <xdr:col>20</xdr:col>
      <xdr:colOff>38100</xdr:colOff>
      <xdr:row>75</xdr:row>
      <xdr:rowOff>53975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64152</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580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170814</xdr:rowOff>
    </xdr:from>
    <xdr:to>
      <xdr:col>15</xdr:col>
      <xdr:colOff>98425</xdr:colOff>
      <xdr:row>76</xdr:row>
      <xdr:rowOff>10795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02956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135255</xdr:rowOff>
    </xdr:from>
    <xdr:to>
      <xdr:col>15</xdr:col>
      <xdr:colOff>149225</xdr:colOff>
      <xdr:row>75</xdr:row>
      <xdr:rowOff>65405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75582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168911</xdr:rowOff>
    </xdr:from>
    <xdr:to>
      <xdr:col>11</xdr:col>
      <xdr:colOff>9525</xdr:colOff>
      <xdr:row>76</xdr:row>
      <xdr:rowOff>10795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0276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118110</xdr:rowOff>
    </xdr:from>
    <xdr:to>
      <xdr:col>11</xdr:col>
      <xdr:colOff>60325</xdr:colOff>
      <xdr:row>75</xdr:row>
      <xdr:rowOff>48260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58437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120015</xdr:rowOff>
    </xdr:from>
    <xdr:to>
      <xdr:col>6</xdr:col>
      <xdr:colOff>171450</xdr:colOff>
      <xdr:row>75</xdr:row>
      <xdr:rowOff>50165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0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60342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47625</xdr:rowOff>
    </xdr:from>
    <xdr:to>
      <xdr:col>24</xdr:col>
      <xdr:colOff>76200</xdr:colOff>
      <xdr:row>75</xdr:row>
      <xdr:rowOff>149225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19702</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78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72390</xdr:rowOff>
    </xdr:from>
    <xdr:to>
      <xdr:col>20</xdr:col>
      <xdr:colOff>38100</xdr:colOff>
      <xdr:row>76</xdr:row>
      <xdr:rowOff>2539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158766</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017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120015</xdr:rowOff>
    </xdr:from>
    <xdr:to>
      <xdr:col>15</xdr:col>
      <xdr:colOff>149225</xdr:colOff>
      <xdr:row>76</xdr:row>
      <xdr:rowOff>50164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787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34941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06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131445</xdr:rowOff>
    </xdr:from>
    <xdr:to>
      <xdr:col>11</xdr:col>
      <xdr:colOff>60325</xdr:colOff>
      <xdr:row>76</xdr:row>
      <xdr:rowOff>61595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9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46372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07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118110</xdr:rowOff>
    </xdr:from>
    <xdr:to>
      <xdr:col>6</xdr:col>
      <xdr:colOff>171450</xdr:colOff>
      <xdr:row>76</xdr:row>
      <xdr:rowOff>48261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33038</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公債費以外に係る経常収支比率は、前年度と比較し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３．３ポイント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定員適正化や業務委託の推進による人件費の減少が物件費の増加に直接繋がらないよう慎重に業務の見直しを図るとともに、施設の統廃合・適正管理など行政改革により一層の経費削減に努める必要がある。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97282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6225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572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101871</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42418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1572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133350</xdr:rowOff>
    </xdr:from>
    <xdr:to>
      <xdr:col>78</xdr:col>
      <xdr:colOff>120650</xdr:colOff>
      <xdr:row>76</xdr:row>
      <xdr:rowOff>63500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77</xdr:row>
      <xdr:rowOff>42418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029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117348</xdr:rowOff>
    </xdr:from>
    <xdr:to>
      <xdr:col>74</xdr:col>
      <xdr:colOff>31750</xdr:colOff>
      <xdr:row>77</xdr:row>
      <xdr:rowOff>47498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113285</xdr:rowOff>
    </xdr:from>
    <xdr:to>
      <xdr:col>69</xdr:col>
      <xdr:colOff>92075</xdr:colOff>
      <xdr:row>77</xdr:row>
      <xdr:rowOff>1270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143485"/>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763</xdr:rowOff>
    </xdr:from>
    <xdr:to>
      <xdr:col>69</xdr:col>
      <xdr:colOff>142875</xdr:colOff>
      <xdr:row>77</xdr:row>
      <xdr:rowOff>102363</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87140</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140208</xdr:rowOff>
    </xdr:from>
    <xdr:to>
      <xdr:col>65</xdr:col>
      <xdr:colOff>53975</xdr:colOff>
      <xdr:row>77</xdr:row>
      <xdr:rowOff>70358</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55135</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162577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19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163068</xdr:rowOff>
    </xdr:from>
    <xdr:to>
      <xdr:col>74</xdr:col>
      <xdr:colOff>31750</xdr:colOff>
      <xdr:row>77</xdr:row>
      <xdr:rowOff>93218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77995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62247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2811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80736</xdr:rowOff>
    </xdr:from>
    <xdr:to>
      <xdr:col>29</xdr:col>
      <xdr:colOff>127000</xdr:colOff>
      <xdr:row>20</xdr:row>
      <xdr:rowOff>49711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761"/>
          <a:ext cx="0" cy="13405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21788</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9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49711</xdr:rowOff>
    </xdr:from>
    <xdr:to>
      <xdr:col>30</xdr:col>
      <xdr:colOff>25400</xdr:colOff>
      <xdr:row>20</xdr:row>
      <xdr:rowOff>49711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26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167113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80736</xdr:rowOff>
    </xdr:from>
    <xdr:to>
      <xdr:col>30</xdr:col>
      <xdr:colOff>25400</xdr:colOff>
      <xdr:row>12</xdr:row>
      <xdr:rowOff>80736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7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60227</xdr:rowOff>
    </xdr:from>
    <xdr:to>
      <xdr:col>29</xdr:col>
      <xdr:colOff>127000</xdr:colOff>
      <xdr:row>16</xdr:row>
      <xdr:rowOff>68326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51052"/>
          <a:ext cx="647700" cy="8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136560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73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164483</xdr:rowOff>
    </xdr:from>
    <xdr:to>
      <xdr:col>29</xdr:col>
      <xdr:colOff>177800</xdr:colOff>
      <xdr:row>17</xdr:row>
      <xdr:rowOff>94633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68326</xdr:rowOff>
    </xdr:from>
    <xdr:to>
      <xdr:col>26</xdr:col>
      <xdr:colOff>50800</xdr:colOff>
      <xdr:row>16</xdr:row>
      <xdr:rowOff>150121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859151"/>
          <a:ext cx="698500" cy="81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4692</xdr:rowOff>
    </xdr:from>
    <xdr:to>
      <xdr:col>26</xdr:col>
      <xdr:colOff>101600</xdr:colOff>
      <xdr:row>17</xdr:row>
      <xdr:rowOff>106292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91069</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053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150121</xdr:rowOff>
    </xdr:from>
    <xdr:to>
      <xdr:col>22</xdr:col>
      <xdr:colOff>114300</xdr:colOff>
      <xdr:row>17</xdr:row>
      <xdr:rowOff>35549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940946"/>
          <a:ext cx="698500" cy="56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49933</xdr:rowOff>
    </xdr:from>
    <xdr:to>
      <xdr:col>22</xdr:col>
      <xdr:colOff>165100</xdr:colOff>
      <xdr:row>17</xdr:row>
      <xdr:rowOff>151533</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136310</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098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35549</xdr:rowOff>
    </xdr:from>
    <xdr:to>
      <xdr:col>18</xdr:col>
      <xdr:colOff>177800</xdr:colOff>
      <xdr:row>17</xdr:row>
      <xdr:rowOff>60162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97824"/>
          <a:ext cx="698500" cy="24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164799</xdr:rowOff>
    </xdr:from>
    <xdr:to>
      <xdr:col>19</xdr:col>
      <xdr:colOff>38100</xdr:colOff>
      <xdr:row>19</xdr:row>
      <xdr:rowOff>94949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298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79726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38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5715</xdr:rowOff>
    </xdr:from>
    <xdr:to>
      <xdr:col>15</xdr:col>
      <xdr:colOff>101600</xdr:colOff>
      <xdr:row>19</xdr:row>
      <xdr:rowOff>107315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3108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92092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9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9427</xdr:rowOff>
    </xdr:from>
    <xdr:to>
      <xdr:col>29</xdr:col>
      <xdr:colOff>177800</xdr:colOff>
      <xdr:row>16</xdr:row>
      <xdr:rowOff>111027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00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25954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4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17526</xdr:rowOff>
    </xdr:from>
    <xdr:to>
      <xdr:col>26</xdr:col>
      <xdr:colOff>101600</xdr:colOff>
      <xdr:row>16</xdr:row>
      <xdr:rowOff>119126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808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129303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577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99321</xdr:rowOff>
    </xdr:from>
    <xdr:to>
      <xdr:col>22</xdr:col>
      <xdr:colOff>165100</xdr:colOff>
      <xdr:row>17</xdr:row>
      <xdr:rowOff>29471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90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39648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65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156199</xdr:rowOff>
    </xdr:from>
    <xdr:to>
      <xdr:col>19</xdr:col>
      <xdr:colOff>38100</xdr:colOff>
      <xdr:row>17</xdr:row>
      <xdr:rowOff>86349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47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96526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15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9362</xdr:rowOff>
    </xdr:from>
    <xdr:to>
      <xdr:col>15</xdr:col>
      <xdr:colOff>101600</xdr:colOff>
      <xdr:row>17</xdr:row>
      <xdr:rowOff>110962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71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121139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40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25791</xdr:rowOff>
    </xdr:from>
    <xdr:to>
      <xdr:col>29</xdr:col>
      <xdr:colOff>127000</xdr:colOff>
      <xdr:row>38</xdr:row>
      <xdr:rowOff>146271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50341"/>
          <a:ext cx="0" cy="16635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118348</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8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146271</xdr:rowOff>
    </xdr:from>
    <xdr:to>
      <xdr:col>30</xdr:col>
      <xdr:colOff>25400</xdr:colOff>
      <xdr:row>38</xdr:row>
      <xdr:rowOff>146271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138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283618</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6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25791</xdr:rowOff>
    </xdr:from>
    <xdr:to>
      <xdr:col>30</xdr:col>
      <xdr:colOff>25400</xdr:colOff>
      <xdr:row>33</xdr:row>
      <xdr:rowOff>25791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503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329326</xdr:rowOff>
    </xdr:from>
    <xdr:to>
      <xdr:col>29</xdr:col>
      <xdr:colOff>127000</xdr:colOff>
      <xdr:row>37</xdr:row>
      <xdr:rowOff>331631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454026"/>
          <a:ext cx="647700" cy="2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119919</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7244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274842</xdr:rowOff>
    </xdr:from>
    <xdr:to>
      <xdr:col>29</xdr:col>
      <xdr:colOff>177800</xdr:colOff>
      <xdr:row>38</xdr:row>
      <xdr:rowOff>33542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399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322442</xdr:rowOff>
    </xdr:from>
    <xdr:to>
      <xdr:col>26</xdr:col>
      <xdr:colOff>50800</xdr:colOff>
      <xdr:row>37</xdr:row>
      <xdr:rowOff>331631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447142"/>
          <a:ext cx="698500" cy="9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278923</xdr:rowOff>
    </xdr:from>
    <xdr:to>
      <xdr:col>26</xdr:col>
      <xdr:colOff>101600</xdr:colOff>
      <xdr:row>38</xdr:row>
      <xdr:rowOff>37623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47800</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172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319660</xdr:rowOff>
    </xdr:from>
    <xdr:to>
      <xdr:col>22</xdr:col>
      <xdr:colOff>114300</xdr:colOff>
      <xdr:row>37</xdr:row>
      <xdr:rowOff>322442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444360"/>
          <a:ext cx="698500" cy="2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285533</xdr:rowOff>
    </xdr:from>
    <xdr:to>
      <xdr:col>22</xdr:col>
      <xdr:colOff>165100</xdr:colOff>
      <xdr:row>38</xdr:row>
      <xdr:rowOff>44233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29010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49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319660</xdr:rowOff>
    </xdr:from>
    <xdr:to>
      <xdr:col>18</xdr:col>
      <xdr:colOff>177800</xdr:colOff>
      <xdr:row>37</xdr:row>
      <xdr:rowOff>322060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444360"/>
          <a:ext cx="698500" cy="2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313674</xdr:rowOff>
    </xdr:from>
    <xdr:to>
      <xdr:col>19</xdr:col>
      <xdr:colOff>38100</xdr:colOff>
      <xdr:row>38</xdr:row>
      <xdr:rowOff>72374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438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57151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524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315335</xdr:rowOff>
    </xdr:from>
    <xdr:to>
      <xdr:col>15</xdr:col>
      <xdr:colOff>101600</xdr:colOff>
      <xdr:row>38</xdr:row>
      <xdr:rowOff>74035</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440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58812</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526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278526</xdr:rowOff>
    </xdr:from>
    <xdr:to>
      <xdr:col>29</xdr:col>
      <xdr:colOff>177800</xdr:colOff>
      <xdr:row>38</xdr:row>
      <xdr:rowOff>37226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4032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250603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37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280831</xdr:rowOff>
    </xdr:from>
    <xdr:to>
      <xdr:col>26</xdr:col>
      <xdr:colOff>101600</xdr:colOff>
      <xdr:row>38</xdr:row>
      <xdr:rowOff>39531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405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24308</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491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271642</xdr:rowOff>
    </xdr:from>
    <xdr:to>
      <xdr:col>22</xdr:col>
      <xdr:colOff>165100</xdr:colOff>
      <xdr:row>38</xdr:row>
      <xdr:rowOff>30342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396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40519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165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268860</xdr:rowOff>
    </xdr:from>
    <xdr:to>
      <xdr:col>19</xdr:col>
      <xdr:colOff>38100</xdr:colOff>
      <xdr:row>38</xdr:row>
      <xdr:rowOff>27560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393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37737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1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271260</xdr:rowOff>
    </xdr:from>
    <xdr:to>
      <xdr:col>15</xdr:col>
      <xdr:colOff>101600</xdr:colOff>
      <xdr:row>38</xdr:row>
      <xdr:rowOff>29960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395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40137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16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46,159
45,703
178.94
28,742,374
27,690,584
974,610
15,955,927
19,305,113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49619</xdr:rowOff>
    </xdr:from>
    <xdr:to>
      <xdr:col>24</xdr:col>
      <xdr:colOff>62865</xdr:colOff>
      <xdr:row>39</xdr:row>
      <xdr:rowOff>27140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64569"/>
          <a:ext cx="1270" cy="1349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30967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27140</xdr:rowOff>
    </xdr:from>
    <xdr:to>
      <xdr:col>24</xdr:col>
      <xdr:colOff>152400</xdr:colOff>
      <xdr:row>39</xdr:row>
      <xdr:rowOff>27140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13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167746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49619</xdr:rowOff>
    </xdr:from>
    <xdr:to>
      <xdr:col>24</xdr:col>
      <xdr:colOff>152400</xdr:colOff>
      <xdr:row>31</xdr:row>
      <xdr:rowOff>49619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64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20294</xdr:rowOff>
    </xdr:from>
    <xdr:to>
      <xdr:col>24</xdr:col>
      <xdr:colOff>63500</xdr:colOff>
      <xdr:row>34</xdr:row>
      <xdr:rowOff>28194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5849594"/>
          <a:ext cx="838200" cy="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82326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830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103899</xdr:rowOff>
    </xdr:from>
    <xdr:to>
      <xdr:col>24</xdr:col>
      <xdr:colOff>114300</xdr:colOff>
      <xdr:row>36</xdr:row>
      <xdr:rowOff>34049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0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20294</xdr:rowOff>
    </xdr:from>
    <xdr:to>
      <xdr:col>19</xdr:col>
      <xdr:colOff>177800</xdr:colOff>
      <xdr:row>36</xdr:row>
      <xdr:rowOff>12370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49594"/>
          <a:ext cx="889000" cy="3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112713</xdr:rowOff>
    </xdr:from>
    <xdr:to>
      <xdr:col>20</xdr:col>
      <xdr:colOff>38100</xdr:colOff>
      <xdr:row>36</xdr:row>
      <xdr:rowOff>42863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33990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0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12370</xdr:rowOff>
    </xdr:from>
    <xdr:to>
      <xdr:col>15</xdr:col>
      <xdr:colOff>50800</xdr:colOff>
      <xdr:row>37</xdr:row>
      <xdr:rowOff>78308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84570"/>
          <a:ext cx="889000" cy="23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169202</xdr:rowOff>
    </xdr:from>
    <xdr:to>
      <xdr:col>15</xdr:col>
      <xdr:colOff>101600</xdr:colOff>
      <xdr:row>36</xdr:row>
      <xdr:rowOff>99352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90479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262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78308</xdr:rowOff>
    </xdr:from>
    <xdr:to>
      <xdr:col>10</xdr:col>
      <xdr:colOff>114300</xdr:colOff>
      <xdr:row>37</xdr:row>
      <xdr:rowOff>98577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21958"/>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169964</xdr:rowOff>
    </xdr:from>
    <xdr:to>
      <xdr:col>10</xdr:col>
      <xdr:colOff>165100</xdr:colOff>
      <xdr:row>38</xdr:row>
      <xdr:rowOff>100114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51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91241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60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1880</xdr:rowOff>
    </xdr:from>
    <xdr:to>
      <xdr:col>6</xdr:col>
      <xdr:colOff>38100</xdr:colOff>
      <xdr:row>38</xdr:row>
      <xdr:rowOff>103480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60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148844</xdr:rowOff>
    </xdr:from>
    <xdr:to>
      <xdr:col>24</xdr:col>
      <xdr:colOff>114300</xdr:colOff>
      <xdr:row>34</xdr:row>
      <xdr:rowOff>78994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0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271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58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140944</xdr:rowOff>
    </xdr:from>
    <xdr:to>
      <xdr:col>20</xdr:col>
      <xdr:colOff>38100</xdr:colOff>
      <xdr:row>34</xdr:row>
      <xdr:rowOff>71094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87621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7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133020</xdr:rowOff>
    </xdr:from>
    <xdr:to>
      <xdr:col>15</xdr:col>
      <xdr:colOff>101600</xdr:colOff>
      <xdr:row>36</xdr:row>
      <xdr:rowOff>63170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79697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08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27508</xdr:rowOff>
    </xdr:from>
    <xdr:to>
      <xdr:col>10</xdr:col>
      <xdr:colOff>165100</xdr:colOff>
      <xdr:row>37</xdr:row>
      <xdr:rowOff>129108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7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145635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4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47777</xdr:rowOff>
    </xdr:from>
    <xdr:to>
      <xdr:col>6</xdr:col>
      <xdr:colOff>38100</xdr:colOff>
      <xdr:row>37</xdr:row>
      <xdr:rowOff>149377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9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165904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6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42432</xdr:rowOff>
    </xdr:from>
    <xdr:to>
      <xdr:col>24</xdr:col>
      <xdr:colOff>62865</xdr:colOff>
      <xdr:row>58</xdr:row>
      <xdr:rowOff>118385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86382"/>
          <a:ext cx="1270" cy="12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122212</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6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118385</xdr:rowOff>
    </xdr:from>
    <xdr:to>
      <xdr:col>24</xdr:col>
      <xdr:colOff>152400</xdr:colOff>
      <xdr:row>58</xdr:row>
      <xdr:rowOff>118385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6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160559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6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42432</xdr:rowOff>
    </xdr:from>
    <xdr:to>
      <xdr:col>24</xdr:col>
      <xdr:colOff>152400</xdr:colOff>
      <xdr:row>51</xdr:row>
      <xdr:rowOff>42432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8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76639</xdr:rowOff>
    </xdr:from>
    <xdr:to>
      <xdr:col>24</xdr:col>
      <xdr:colOff>63500</xdr:colOff>
      <xdr:row>58</xdr:row>
      <xdr:rowOff>103273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20739"/>
          <a:ext cx="838200" cy="2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163761</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64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140884</xdr:rowOff>
    </xdr:from>
    <xdr:to>
      <xdr:col>24</xdr:col>
      <xdr:colOff>114300</xdr:colOff>
      <xdr:row>58</xdr:row>
      <xdr:rowOff>71034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97988</xdr:rowOff>
    </xdr:from>
    <xdr:to>
      <xdr:col>19</xdr:col>
      <xdr:colOff>177800</xdr:colOff>
      <xdr:row>58</xdr:row>
      <xdr:rowOff>103273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2088"/>
          <a:ext cx="889000" cy="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151940</xdr:rowOff>
    </xdr:from>
    <xdr:to>
      <xdr:col>20</xdr:col>
      <xdr:colOff>38100</xdr:colOff>
      <xdr:row>58</xdr:row>
      <xdr:rowOff>82090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98617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77463</xdr:rowOff>
    </xdr:from>
    <xdr:to>
      <xdr:col>15</xdr:col>
      <xdr:colOff>50800</xdr:colOff>
      <xdr:row>58</xdr:row>
      <xdr:rowOff>97988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21563"/>
          <a:ext cx="889000" cy="2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163686</xdr:rowOff>
    </xdr:from>
    <xdr:to>
      <xdr:col>15</xdr:col>
      <xdr:colOff>101600</xdr:colOff>
      <xdr:row>58</xdr:row>
      <xdr:rowOff>93836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110363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77463</xdr:rowOff>
    </xdr:from>
    <xdr:to>
      <xdr:col>10</xdr:col>
      <xdr:colOff>114300</xdr:colOff>
      <xdr:row>58</xdr:row>
      <xdr:rowOff>80994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21563"/>
          <a:ext cx="889000" cy="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34589</xdr:rowOff>
    </xdr:from>
    <xdr:to>
      <xdr:col>10</xdr:col>
      <xdr:colOff>165100</xdr:colOff>
      <xdr:row>58</xdr:row>
      <xdr:rowOff>136189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7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127316</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7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43269</xdr:rowOff>
    </xdr:from>
    <xdr:to>
      <xdr:col>6</xdr:col>
      <xdr:colOff>38100</xdr:colOff>
      <xdr:row>58</xdr:row>
      <xdr:rowOff>144869</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87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135996</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8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25839</xdr:rowOff>
    </xdr:from>
    <xdr:to>
      <xdr:col>24</xdr:col>
      <xdr:colOff>114300</xdr:colOff>
      <xdr:row>58</xdr:row>
      <xdr:rowOff>127439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119311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52473</xdr:rowOff>
    </xdr:from>
    <xdr:to>
      <xdr:col>20</xdr:col>
      <xdr:colOff>38100</xdr:colOff>
      <xdr:row>58</xdr:row>
      <xdr:rowOff>154073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145200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8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47188</xdr:rowOff>
    </xdr:from>
    <xdr:to>
      <xdr:col>15</xdr:col>
      <xdr:colOff>101600</xdr:colOff>
      <xdr:row>58</xdr:row>
      <xdr:rowOff>148788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139915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26663</xdr:rowOff>
    </xdr:from>
    <xdr:to>
      <xdr:col>10</xdr:col>
      <xdr:colOff>165100</xdr:colOff>
      <xdr:row>58</xdr:row>
      <xdr:rowOff>128263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144790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4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30194</xdr:rowOff>
    </xdr:from>
    <xdr:to>
      <xdr:col>6</xdr:col>
      <xdr:colOff>38100</xdr:colOff>
      <xdr:row>58</xdr:row>
      <xdr:rowOff>131794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148321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4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40667</xdr:rowOff>
    </xdr:from>
    <xdr:to>
      <xdr:col>24</xdr:col>
      <xdr:colOff>62865</xdr:colOff>
      <xdr:row>79</xdr:row>
      <xdr:rowOff>89376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3617"/>
          <a:ext cx="1270" cy="1420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93203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7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89376</xdr:rowOff>
    </xdr:from>
    <xdr:to>
      <xdr:col>24</xdr:col>
      <xdr:colOff>152400</xdr:colOff>
      <xdr:row>79</xdr:row>
      <xdr:rowOff>89376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33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158794</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40667</xdr:rowOff>
    </xdr:from>
    <xdr:to>
      <xdr:col>24</xdr:col>
      <xdr:colOff>152400</xdr:colOff>
      <xdr:row>71</xdr:row>
      <xdr:rowOff>40667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3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5676</xdr:rowOff>
    </xdr:from>
    <xdr:to>
      <xdr:col>24</xdr:col>
      <xdr:colOff>63500</xdr:colOff>
      <xdr:row>79</xdr:row>
      <xdr:rowOff>12827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50226"/>
          <a:ext cx="838200" cy="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66760</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68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43883</xdr:rowOff>
    </xdr:from>
    <xdr:to>
      <xdr:col>24</xdr:col>
      <xdr:colOff>114300</xdr:colOff>
      <xdr:row>78</xdr:row>
      <xdr:rowOff>145483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41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12827</xdr:rowOff>
    </xdr:from>
    <xdr:to>
      <xdr:col>19</xdr:col>
      <xdr:colOff>177800</xdr:colOff>
      <xdr:row>79</xdr:row>
      <xdr:rowOff>20208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57377"/>
          <a:ext cx="889000" cy="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41481</xdr:rowOff>
    </xdr:from>
    <xdr:to>
      <xdr:col>20</xdr:col>
      <xdr:colOff>38100</xdr:colOff>
      <xdr:row>78</xdr:row>
      <xdr:rowOff>143081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159608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20208</xdr:rowOff>
    </xdr:from>
    <xdr:to>
      <xdr:col>15</xdr:col>
      <xdr:colOff>50800</xdr:colOff>
      <xdr:row>79</xdr:row>
      <xdr:rowOff>24583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64758"/>
          <a:ext cx="88900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64619</xdr:rowOff>
    </xdr:from>
    <xdr:to>
      <xdr:col>15</xdr:col>
      <xdr:colOff>101600</xdr:colOff>
      <xdr:row>78</xdr:row>
      <xdr:rowOff>166219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11296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24583</xdr:rowOff>
    </xdr:from>
    <xdr:to>
      <xdr:col>10</xdr:col>
      <xdr:colOff>114300</xdr:colOff>
      <xdr:row>79</xdr:row>
      <xdr:rowOff>27000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69133"/>
          <a:ext cx="889000" cy="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121492</xdr:rowOff>
    </xdr:from>
    <xdr:to>
      <xdr:col>10</xdr:col>
      <xdr:colOff>165100</xdr:colOff>
      <xdr:row>79</xdr:row>
      <xdr:rowOff>51642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9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68169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26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105490</xdr:rowOff>
    </xdr:from>
    <xdr:to>
      <xdr:col>6</xdr:col>
      <xdr:colOff>38100</xdr:colOff>
      <xdr:row>79</xdr:row>
      <xdr:rowOff>35640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7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52167</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25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126326</xdr:rowOff>
    </xdr:from>
    <xdr:to>
      <xdr:col>24</xdr:col>
      <xdr:colOff>114300</xdr:colOff>
      <xdr:row>79</xdr:row>
      <xdr:rowOff>56476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9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41253</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1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133477</xdr:rowOff>
    </xdr:from>
    <xdr:to>
      <xdr:col>20</xdr:col>
      <xdr:colOff>38100</xdr:colOff>
      <xdr:row>79</xdr:row>
      <xdr:rowOff>63627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50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54754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9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140858</xdr:rowOff>
    </xdr:from>
    <xdr:to>
      <xdr:col>15</xdr:col>
      <xdr:colOff>101600</xdr:colOff>
      <xdr:row>79</xdr:row>
      <xdr:rowOff>71008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51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62135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6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145233</xdr:rowOff>
    </xdr:from>
    <xdr:to>
      <xdr:col>10</xdr:col>
      <xdr:colOff>165100</xdr:colOff>
      <xdr:row>79</xdr:row>
      <xdr:rowOff>75383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1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66510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1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147650</xdr:rowOff>
    </xdr:from>
    <xdr:to>
      <xdr:col>6</xdr:col>
      <xdr:colOff>38100</xdr:colOff>
      <xdr:row>79</xdr:row>
      <xdr:rowOff>77800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5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68927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1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134617</xdr:rowOff>
    </xdr:from>
    <xdr:to>
      <xdr:col>24</xdr:col>
      <xdr:colOff>62865</xdr:colOff>
      <xdr:row>99</xdr:row>
      <xdr:rowOff>9365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393667"/>
          <a:ext cx="1270" cy="1589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13192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8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9365</xdr:rowOff>
    </xdr:from>
    <xdr:to>
      <xdr:col>24</xdr:col>
      <xdr:colOff>152400</xdr:colOff>
      <xdr:row>99</xdr:row>
      <xdr:rowOff>9365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82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81294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16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134617</xdr:rowOff>
    </xdr:from>
    <xdr:to>
      <xdr:col>24</xdr:col>
      <xdr:colOff>152400</xdr:colOff>
      <xdr:row>89</xdr:row>
      <xdr:rowOff>134617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39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3194</xdr:rowOff>
    </xdr:from>
    <xdr:to>
      <xdr:col>24</xdr:col>
      <xdr:colOff>63500</xdr:colOff>
      <xdr:row>98</xdr:row>
      <xdr:rowOff>3040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633844"/>
          <a:ext cx="838200" cy="17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154960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2712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132083</xdr:rowOff>
    </xdr:from>
    <xdr:to>
      <xdr:col>24</xdr:col>
      <xdr:colOff>114300</xdr:colOff>
      <xdr:row>96</xdr:row>
      <xdr:rowOff>62233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1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3194</xdr:rowOff>
    </xdr:from>
    <xdr:to>
      <xdr:col>19</xdr:col>
      <xdr:colOff>177800</xdr:colOff>
      <xdr:row>98</xdr:row>
      <xdr:rowOff>97735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33844"/>
          <a:ext cx="889000" cy="26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17881</xdr:rowOff>
    </xdr:from>
    <xdr:to>
      <xdr:col>20</xdr:col>
      <xdr:colOff>38100</xdr:colOff>
      <xdr:row>95</xdr:row>
      <xdr:rowOff>119481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3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136008</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08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97735</xdr:rowOff>
    </xdr:from>
    <xdr:to>
      <xdr:col>15</xdr:col>
      <xdr:colOff>50800</xdr:colOff>
      <xdr:row>98</xdr:row>
      <xdr:rowOff>106913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019300" y="16899835"/>
          <a:ext cx="889000" cy="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100079</xdr:rowOff>
    </xdr:from>
    <xdr:to>
      <xdr:col>15</xdr:col>
      <xdr:colOff>101600</xdr:colOff>
      <xdr:row>97</xdr:row>
      <xdr:rowOff>30229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46756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106913</xdr:rowOff>
    </xdr:from>
    <xdr:to>
      <xdr:col>10</xdr:col>
      <xdr:colOff>114300</xdr:colOff>
      <xdr:row>98</xdr:row>
      <xdr:rowOff>153612</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909013"/>
          <a:ext cx="889000" cy="4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119543</xdr:rowOff>
    </xdr:from>
    <xdr:to>
      <xdr:col>10</xdr:col>
      <xdr:colOff>165100</xdr:colOff>
      <xdr:row>97</xdr:row>
      <xdr:rowOff>49693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57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66220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35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162913</xdr:rowOff>
    </xdr:from>
    <xdr:to>
      <xdr:col>6</xdr:col>
      <xdr:colOff>38100</xdr:colOff>
      <xdr:row>97</xdr:row>
      <xdr:rowOff>93063</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2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109590</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39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123690</xdr:rowOff>
    </xdr:from>
    <xdr:to>
      <xdr:col>24</xdr:col>
      <xdr:colOff>114300</xdr:colOff>
      <xdr:row>98</xdr:row>
      <xdr:rowOff>53840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75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102117</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73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123844</xdr:rowOff>
    </xdr:from>
    <xdr:to>
      <xdr:col>20</xdr:col>
      <xdr:colOff>38100</xdr:colOff>
      <xdr:row>97</xdr:row>
      <xdr:rowOff>53994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58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45121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67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46935</xdr:rowOff>
    </xdr:from>
    <xdr:to>
      <xdr:col>15</xdr:col>
      <xdr:colOff>101600</xdr:colOff>
      <xdr:row>98</xdr:row>
      <xdr:rowOff>148535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8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139662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94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56113</xdr:rowOff>
    </xdr:from>
    <xdr:to>
      <xdr:col>10</xdr:col>
      <xdr:colOff>165100</xdr:colOff>
      <xdr:row>98</xdr:row>
      <xdr:rowOff>157713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85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148840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95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102812</xdr:rowOff>
    </xdr:from>
    <xdr:to>
      <xdr:col>6</xdr:col>
      <xdr:colOff>38100</xdr:colOff>
      <xdr:row>99</xdr:row>
      <xdr:rowOff>32962</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90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24089</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99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142920</xdr:rowOff>
    </xdr:from>
    <xdr:to>
      <xdr:col>54</xdr:col>
      <xdr:colOff>189865</xdr:colOff>
      <xdr:row>38</xdr:row>
      <xdr:rowOff>168781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286420"/>
          <a:ext cx="1270" cy="1397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1158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68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168781</xdr:rowOff>
    </xdr:from>
    <xdr:to>
      <xdr:col>55</xdr:col>
      <xdr:colOff>88900</xdr:colOff>
      <xdr:row>38</xdr:row>
      <xdr:rowOff>168781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683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89597</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0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142920</xdr:rowOff>
    </xdr:from>
    <xdr:to>
      <xdr:col>55</xdr:col>
      <xdr:colOff>88900</xdr:colOff>
      <xdr:row>30</xdr:row>
      <xdr:rowOff>142920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28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6178</xdr:rowOff>
    </xdr:from>
    <xdr:to>
      <xdr:col>55</xdr:col>
      <xdr:colOff>0</xdr:colOff>
      <xdr:row>38</xdr:row>
      <xdr:rowOff>30449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521278"/>
          <a:ext cx="838200" cy="2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73699</xdr:rowOff>
    </xdr:from>
    <xdr:ext cx="599010"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458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50822</xdr:rowOff>
    </xdr:from>
    <xdr:to>
      <xdr:col>55</xdr:col>
      <xdr:colOff>50800</xdr:colOff>
      <xdr:row>37</xdr:row>
      <xdr:rowOff>152422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135631</xdr:rowOff>
    </xdr:from>
    <xdr:to>
      <xdr:col>50</xdr:col>
      <xdr:colOff>114300</xdr:colOff>
      <xdr:row>38</xdr:row>
      <xdr:rowOff>30449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136381"/>
          <a:ext cx="889000" cy="40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60276</xdr:rowOff>
    </xdr:from>
    <xdr:to>
      <xdr:col>50</xdr:col>
      <xdr:colOff>165100</xdr:colOff>
      <xdr:row>37</xdr:row>
      <xdr:rowOff>161876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6953</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39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135631</xdr:rowOff>
    </xdr:from>
    <xdr:to>
      <xdr:col>45</xdr:col>
      <xdr:colOff>177800</xdr:colOff>
      <xdr:row>38</xdr:row>
      <xdr:rowOff>35409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136381"/>
          <a:ext cx="889000" cy="4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80357</xdr:rowOff>
    </xdr:from>
    <xdr:to>
      <xdr:col>46</xdr:col>
      <xdr:colOff>38100</xdr:colOff>
      <xdr:row>36</xdr:row>
      <xdr:rowOff>10507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27034</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35409</xdr:rowOff>
    </xdr:from>
    <xdr:to>
      <xdr:col>41</xdr:col>
      <xdr:colOff>50800</xdr:colOff>
      <xdr:row>38</xdr:row>
      <xdr:rowOff>49808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972300" y="6550509"/>
          <a:ext cx="889000" cy="1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41256</xdr:rowOff>
    </xdr:from>
    <xdr:to>
      <xdr:col>41</xdr:col>
      <xdr:colOff>101600</xdr:colOff>
      <xdr:row>38</xdr:row>
      <xdr:rowOff>142856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5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133983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64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53630</xdr:rowOff>
    </xdr:from>
    <xdr:to>
      <xdr:col>36</xdr:col>
      <xdr:colOff>165100</xdr:colOff>
      <xdr:row>38</xdr:row>
      <xdr:rowOff>155230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56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146357</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666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126828</xdr:rowOff>
    </xdr:from>
    <xdr:to>
      <xdr:col>55</xdr:col>
      <xdr:colOff>50800</xdr:colOff>
      <xdr:row>38</xdr:row>
      <xdr:rowOff>56978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7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105255</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4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151099</xdr:rowOff>
    </xdr:from>
    <xdr:to>
      <xdr:col>50</xdr:col>
      <xdr:colOff>165100</xdr:colOff>
      <xdr:row>38</xdr:row>
      <xdr:rowOff>81249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9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72376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8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84831</xdr:rowOff>
    </xdr:from>
    <xdr:to>
      <xdr:col>46</xdr:col>
      <xdr:colOff>38100</xdr:colOff>
      <xdr:row>36</xdr:row>
      <xdr:rowOff>14981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0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6108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6178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156059</xdr:rowOff>
    </xdr:from>
    <xdr:to>
      <xdr:col>41</xdr:col>
      <xdr:colOff>101600</xdr:colOff>
      <xdr:row>38</xdr:row>
      <xdr:rowOff>86209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9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102736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27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170458</xdr:rowOff>
    </xdr:from>
    <xdr:to>
      <xdr:col>36</xdr:col>
      <xdr:colOff>165100</xdr:colOff>
      <xdr:row>38</xdr:row>
      <xdr:rowOff>100608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65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117135</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28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149922</xdr:rowOff>
    </xdr:from>
    <xdr:to>
      <xdr:col>54</xdr:col>
      <xdr:colOff>189865</xdr:colOff>
      <xdr:row>59</xdr:row>
      <xdr:rowOff>36680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722422"/>
          <a:ext cx="1270" cy="1429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40507</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36680</xdr:rowOff>
    </xdr:from>
    <xdr:to>
      <xdr:col>55</xdr:col>
      <xdr:colOff>88900</xdr:colOff>
      <xdr:row>59</xdr:row>
      <xdr:rowOff>36680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52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96599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97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149922</xdr:rowOff>
    </xdr:from>
    <xdr:to>
      <xdr:col>55</xdr:col>
      <xdr:colOff>88900</xdr:colOff>
      <xdr:row>50</xdr:row>
      <xdr:rowOff>149922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72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85175</xdr:rowOff>
    </xdr:from>
    <xdr:to>
      <xdr:col>55</xdr:col>
      <xdr:colOff>0</xdr:colOff>
      <xdr:row>59</xdr:row>
      <xdr:rowOff>11266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10029275"/>
          <a:ext cx="838200" cy="9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133843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735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110966</xdr:rowOff>
    </xdr:from>
    <xdr:to>
      <xdr:col>55</xdr:col>
      <xdr:colOff>50800</xdr:colOff>
      <xdr:row>58</xdr:row>
      <xdr:rowOff>41116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88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11266</xdr:rowOff>
    </xdr:from>
    <xdr:to>
      <xdr:col>50</xdr:col>
      <xdr:colOff>114300</xdr:colOff>
      <xdr:row>59</xdr:row>
      <xdr:rowOff>31468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10126816"/>
          <a:ext cx="889000" cy="20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75938</xdr:rowOff>
    </xdr:from>
    <xdr:to>
      <xdr:col>50</xdr:col>
      <xdr:colOff>165100</xdr:colOff>
      <xdr:row>58</xdr:row>
      <xdr:rowOff>6088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22615</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62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136885</xdr:rowOff>
    </xdr:from>
    <xdr:to>
      <xdr:col>45</xdr:col>
      <xdr:colOff>177800</xdr:colOff>
      <xdr:row>59</xdr:row>
      <xdr:rowOff>31468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10080985"/>
          <a:ext cx="889000" cy="6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88469</xdr:rowOff>
    </xdr:from>
    <xdr:to>
      <xdr:col>46</xdr:col>
      <xdr:colOff>38100</xdr:colOff>
      <xdr:row>58</xdr:row>
      <xdr:rowOff>18619</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86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35146</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6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136885</xdr:rowOff>
    </xdr:from>
    <xdr:to>
      <xdr:col>41</xdr:col>
      <xdr:colOff>50800</xdr:colOff>
      <xdr:row>58</xdr:row>
      <xdr:rowOff>161090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10080985"/>
          <a:ext cx="889000" cy="2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161837</xdr:rowOff>
    </xdr:from>
    <xdr:to>
      <xdr:col>41</xdr:col>
      <xdr:colOff>101600</xdr:colOff>
      <xdr:row>58</xdr:row>
      <xdr:rowOff>91987</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93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108514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0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165040</xdr:rowOff>
    </xdr:from>
    <xdr:to>
      <xdr:col>36</xdr:col>
      <xdr:colOff>165100</xdr:colOff>
      <xdr:row>58</xdr:row>
      <xdr:rowOff>95190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93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111717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1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34375</xdr:rowOff>
    </xdr:from>
    <xdr:to>
      <xdr:col>55</xdr:col>
      <xdr:colOff>50800</xdr:colOff>
      <xdr:row>58</xdr:row>
      <xdr:rowOff>135975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7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120752</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93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131916</xdr:rowOff>
    </xdr:from>
    <xdr:to>
      <xdr:col>50</xdr:col>
      <xdr:colOff>165100</xdr:colOff>
      <xdr:row>59</xdr:row>
      <xdr:rowOff>62066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1007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53193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1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152118</xdr:rowOff>
    </xdr:from>
    <xdr:to>
      <xdr:col>46</xdr:col>
      <xdr:colOff>38100</xdr:colOff>
      <xdr:row>59</xdr:row>
      <xdr:rowOff>82268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09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73395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18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86085</xdr:rowOff>
    </xdr:from>
    <xdr:to>
      <xdr:col>41</xdr:col>
      <xdr:colOff>101600</xdr:colOff>
      <xdr:row>59</xdr:row>
      <xdr:rowOff>16235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03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7362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12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110290</xdr:rowOff>
    </xdr:from>
    <xdr:to>
      <xdr:col>36</xdr:col>
      <xdr:colOff>165100</xdr:colOff>
      <xdr:row>59</xdr:row>
      <xdr:rowOff>40440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1005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31567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14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89535</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91035"/>
          <a:ext cx="1270" cy="1497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36212</xdr:rowOff>
    </xdr:from>
    <xdr:ext cx="599010"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6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89535</xdr:rowOff>
    </xdr:from>
    <xdr:to>
      <xdr:col>55</xdr:col>
      <xdr:colOff>88900</xdr:colOff>
      <xdr:row>70</xdr:row>
      <xdr:rowOff>89535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91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106438</xdr:rowOff>
    </xdr:from>
    <xdr:to>
      <xdr:col>55</xdr:col>
      <xdr:colOff>0</xdr:colOff>
      <xdr:row>79</xdr:row>
      <xdr:rowOff>20613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79538"/>
          <a:ext cx="838200" cy="8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124489</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5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101612</xdr:rowOff>
    </xdr:from>
    <xdr:to>
      <xdr:col>55</xdr:col>
      <xdr:colOff>50800</xdr:colOff>
      <xdr:row>78</xdr:row>
      <xdr:rowOff>31762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20613</xdr:rowOff>
    </xdr:from>
    <xdr:to>
      <xdr:col>50</xdr:col>
      <xdr:colOff>114300</xdr:colOff>
      <xdr:row>79</xdr:row>
      <xdr:rowOff>22504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65163"/>
          <a:ext cx="889000" cy="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23292</xdr:rowOff>
    </xdr:from>
    <xdr:to>
      <xdr:col>50</xdr:col>
      <xdr:colOff>165100</xdr:colOff>
      <xdr:row>77</xdr:row>
      <xdr:rowOff>124892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141419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22504</xdr:rowOff>
    </xdr:from>
    <xdr:to>
      <xdr:col>45</xdr:col>
      <xdr:colOff>177800</xdr:colOff>
      <xdr:row>79</xdr:row>
      <xdr:rowOff>43117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567054"/>
          <a:ext cx="889000" cy="2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168123</xdr:rowOff>
    </xdr:from>
    <xdr:to>
      <xdr:col>46</xdr:col>
      <xdr:colOff>38100</xdr:colOff>
      <xdr:row>77</xdr:row>
      <xdr:rowOff>98273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114800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43002</xdr:rowOff>
    </xdr:from>
    <xdr:to>
      <xdr:col>41</xdr:col>
      <xdr:colOff>50800</xdr:colOff>
      <xdr:row>79</xdr:row>
      <xdr:rowOff>43117</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87552"/>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121946</xdr:rowOff>
    </xdr:from>
    <xdr:to>
      <xdr:col>41</xdr:col>
      <xdr:colOff>101600</xdr:colOff>
      <xdr:row>78</xdr:row>
      <xdr:rowOff>52096</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68623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76112</xdr:rowOff>
    </xdr:from>
    <xdr:to>
      <xdr:col>36</xdr:col>
      <xdr:colOff>165100</xdr:colOff>
      <xdr:row>78</xdr:row>
      <xdr:rowOff>6262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27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22789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05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55638</xdr:rowOff>
    </xdr:from>
    <xdr:to>
      <xdr:col>55</xdr:col>
      <xdr:colOff>50800</xdr:colOff>
      <xdr:row>78</xdr:row>
      <xdr:rowOff>157238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2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142015</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4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141263</xdr:rowOff>
    </xdr:from>
    <xdr:to>
      <xdr:col>50</xdr:col>
      <xdr:colOff>165100</xdr:colOff>
      <xdr:row>79</xdr:row>
      <xdr:rowOff>71413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1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62540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60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143154</xdr:rowOff>
    </xdr:from>
    <xdr:to>
      <xdr:col>46</xdr:col>
      <xdr:colOff>38100</xdr:colOff>
      <xdr:row>79</xdr:row>
      <xdr:rowOff>73304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1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64431</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60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163767</xdr:rowOff>
    </xdr:from>
    <xdr:to>
      <xdr:col>41</xdr:col>
      <xdr:colOff>101600</xdr:colOff>
      <xdr:row>79</xdr:row>
      <xdr:rowOff>93917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3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85044</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72017" y="13629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163652</xdr:rowOff>
    </xdr:from>
    <xdr:to>
      <xdr:col>36</xdr:col>
      <xdr:colOff>165100</xdr:colOff>
      <xdr:row>79</xdr:row>
      <xdr:rowOff>93802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84929</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29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57548</xdr:rowOff>
    </xdr:from>
    <xdr:to>
      <xdr:col>54</xdr:col>
      <xdr:colOff>189865</xdr:colOff>
      <xdr:row>99</xdr:row>
      <xdr:rowOff>63195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659498"/>
          <a:ext cx="1270" cy="137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67022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0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63195</xdr:rowOff>
    </xdr:from>
    <xdr:to>
      <xdr:col>55</xdr:col>
      <xdr:colOff>88900</xdr:colOff>
      <xdr:row>99</xdr:row>
      <xdr:rowOff>63195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036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4225</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43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57548</xdr:rowOff>
    </xdr:from>
    <xdr:to>
      <xdr:col>55</xdr:col>
      <xdr:colOff>88900</xdr:colOff>
      <xdr:row>91</xdr:row>
      <xdr:rowOff>57548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65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119779</xdr:rowOff>
    </xdr:from>
    <xdr:to>
      <xdr:col>55</xdr:col>
      <xdr:colOff>0</xdr:colOff>
      <xdr:row>99</xdr:row>
      <xdr:rowOff>29107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921879"/>
          <a:ext cx="838200" cy="8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70992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701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48115</xdr:rowOff>
    </xdr:from>
    <xdr:to>
      <xdr:col>55</xdr:col>
      <xdr:colOff>50800</xdr:colOff>
      <xdr:row>98</xdr:row>
      <xdr:rowOff>149715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8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29107</xdr:rowOff>
    </xdr:from>
    <xdr:to>
      <xdr:col>50</xdr:col>
      <xdr:colOff>114300</xdr:colOff>
      <xdr:row>99</xdr:row>
      <xdr:rowOff>50318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7002657"/>
          <a:ext cx="889000" cy="2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39199</xdr:rowOff>
    </xdr:from>
    <xdr:to>
      <xdr:col>50</xdr:col>
      <xdr:colOff>165100</xdr:colOff>
      <xdr:row>98</xdr:row>
      <xdr:rowOff>140799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8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157326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61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146137</xdr:rowOff>
    </xdr:from>
    <xdr:to>
      <xdr:col>45</xdr:col>
      <xdr:colOff>177800</xdr:colOff>
      <xdr:row>99</xdr:row>
      <xdr:rowOff>50318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948237"/>
          <a:ext cx="889000" cy="7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53539</xdr:rowOff>
    </xdr:from>
    <xdr:to>
      <xdr:col>46</xdr:col>
      <xdr:colOff>38100</xdr:colOff>
      <xdr:row>98</xdr:row>
      <xdr:rowOff>155139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8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63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146137</xdr:rowOff>
    </xdr:from>
    <xdr:to>
      <xdr:col>41</xdr:col>
      <xdr:colOff>50800</xdr:colOff>
      <xdr:row>98</xdr:row>
      <xdr:rowOff>170317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948237"/>
          <a:ext cx="889000" cy="2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88080</xdr:rowOff>
    </xdr:from>
    <xdr:to>
      <xdr:col>41</xdr:col>
      <xdr:colOff>101600</xdr:colOff>
      <xdr:row>99</xdr:row>
      <xdr:rowOff>18230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89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34757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6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99206</xdr:rowOff>
    </xdr:from>
    <xdr:to>
      <xdr:col>36</xdr:col>
      <xdr:colOff>165100</xdr:colOff>
      <xdr:row>99</xdr:row>
      <xdr:rowOff>29356</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901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45883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7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68979</xdr:rowOff>
    </xdr:from>
    <xdr:to>
      <xdr:col>55</xdr:col>
      <xdr:colOff>50800</xdr:colOff>
      <xdr:row>98</xdr:row>
      <xdr:rowOff>170579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87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26541</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82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149757</xdr:rowOff>
    </xdr:from>
    <xdr:to>
      <xdr:col>50</xdr:col>
      <xdr:colOff>165100</xdr:colOff>
      <xdr:row>99</xdr:row>
      <xdr:rowOff>79907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9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71034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704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170968</xdr:rowOff>
    </xdr:from>
    <xdr:to>
      <xdr:col>46</xdr:col>
      <xdr:colOff>38100</xdr:colOff>
      <xdr:row>99</xdr:row>
      <xdr:rowOff>101118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97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92245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706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95337</xdr:rowOff>
    </xdr:from>
    <xdr:to>
      <xdr:col>41</xdr:col>
      <xdr:colOff>101600</xdr:colOff>
      <xdr:row>99</xdr:row>
      <xdr:rowOff>25487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89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16614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9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119517</xdr:rowOff>
    </xdr:from>
    <xdr:to>
      <xdr:col>36</xdr:col>
      <xdr:colOff>165100</xdr:colOff>
      <xdr:row>99</xdr:row>
      <xdr:rowOff>49667</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92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40794</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701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30690</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640"/>
          <a:ext cx="1269" cy="143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148817</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30690</xdr:rowOff>
    </xdr:from>
    <xdr:to>
      <xdr:col>86</xdr:col>
      <xdr:colOff>25400</xdr:colOff>
      <xdr:row>31</xdr:row>
      <xdr:rowOff>30690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70206</xdr:rowOff>
    </xdr:from>
    <xdr:to>
      <xdr:col>85</xdr:col>
      <xdr:colOff>127000</xdr:colOff>
      <xdr:row>39</xdr:row>
      <xdr:rowOff>95188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56756"/>
          <a:ext cx="838200" cy="2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97963</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41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75086</xdr:rowOff>
    </xdr:from>
    <xdr:to>
      <xdr:col>85</xdr:col>
      <xdr:colOff>177800</xdr:colOff>
      <xdr:row>39</xdr:row>
      <xdr:rowOff>5236</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5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95188</xdr:rowOff>
    </xdr:from>
    <xdr:to>
      <xdr:col>81</xdr:col>
      <xdr:colOff>50800</xdr:colOff>
      <xdr:row>39</xdr:row>
      <xdr:rowOff>97425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81738"/>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55198</xdr:rowOff>
    </xdr:from>
    <xdr:to>
      <xdr:col>81</xdr:col>
      <xdr:colOff>101600</xdr:colOff>
      <xdr:row>38</xdr:row>
      <xdr:rowOff>156798</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5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1875</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34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96951</xdr:rowOff>
    </xdr:from>
    <xdr:to>
      <xdr:col>76</xdr:col>
      <xdr:colOff>114300</xdr:colOff>
      <xdr:row>39</xdr:row>
      <xdr:rowOff>97425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3501"/>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69142</xdr:rowOff>
    </xdr:from>
    <xdr:to>
      <xdr:col>76</xdr:col>
      <xdr:colOff>165100</xdr:colOff>
      <xdr:row>38</xdr:row>
      <xdr:rowOff>170742</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584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15819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359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96951</xdr:rowOff>
    </xdr:from>
    <xdr:to>
      <xdr:col>71</xdr:col>
      <xdr:colOff>177800</xdr:colOff>
      <xdr:row>39</xdr:row>
      <xdr:rowOff>97720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783501"/>
          <a:ext cx="889000" cy="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92835</xdr:rowOff>
    </xdr:from>
    <xdr:to>
      <xdr:col>72</xdr:col>
      <xdr:colOff>38100</xdr:colOff>
      <xdr:row>39</xdr:row>
      <xdr:rowOff>22985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60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39512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8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123386</xdr:rowOff>
    </xdr:from>
    <xdr:to>
      <xdr:col>67</xdr:col>
      <xdr:colOff>101600</xdr:colOff>
      <xdr:row>39</xdr:row>
      <xdr:rowOff>53536</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638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70063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41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19406</xdr:rowOff>
    </xdr:from>
    <xdr:to>
      <xdr:col>85</xdr:col>
      <xdr:colOff>177800</xdr:colOff>
      <xdr:row>39</xdr:row>
      <xdr:rowOff>121006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0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105783</xdr:rowOff>
    </xdr:from>
    <xdr:ext cx="469744"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44388</xdr:rowOff>
    </xdr:from>
    <xdr:to>
      <xdr:col>81</xdr:col>
      <xdr:colOff>101600</xdr:colOff>
      <xdr:row>39</xdr:row>
      <xdr:rowOff>145988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137115</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17" y="68236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46625</xdr:rowOff>
    </xdr:from>
    <xdr:to>
      <xdr:col>76</xdr:col>
      <xdr:colOff>165100</xdr:colOff>
      <xdr:row>39</xdr:row>
      <xdr:rowOff>148225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139352</xdr:rowOff>
    </xdr:from>
    <xdr:ext cx="313932"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35333" y="6825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46151</xdr:rowOff>
    </xdr:from>
    <xdr:to>
      <xdr:col>72</xdr:col>
      <xdr:colOff>38100</xdr:colOff>
      <xdr:row>39</xdr:row>
      <xdr:rowOff>147751</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138878</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825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46920</xdr:rowOff>
    </xdr:from>
    <xdr:to>
      <xdr:col>67</xdr:col>
      <xdr:colOff>101600</xdr:colOff>
      <xdr:row>39</xdr:row>
      <xdr:rowOff>148520</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139647</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57333" y="68261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公債費グラフ枠">
          <a:extLst>
            <a:ext uri="{FF2B5EF4-FFF2-40B4-BE49-F238E27FC236}">
              <a16:creationId xmlns:a16="http://schemas.microsoft.com/office/drawing/2014/main" id="{00000000-0008-0000-06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109120</xdr:rowOff>
    </xdr:from>
    <xdr:to>
      <xdr:col>85</xdr:col>
      <xdr:colOff>126364</xdr:colOff>
      <xdr:row>78</xdr:row>
      <xdr:rowOff>166325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6317595" y="11939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170152</xdr:rowOff>
    </xdr:from>
    <xdr:ext cx="534377" cy="259045"/>
    <xdr:sp macro="" textlink="">
      <xdr:nvSpPr>
        <xdr:cNvPr id="634" name="公債費最小値テキスト">
          <a:extLst>
            <a:ext uri="{FF2B5EF4-FFF2-40B4-BE49-F238E27FC236}">
              <a16:creationId xmlns:a16="http://schemas.microsoft.com/office/drawing/2014/main" id="{00000000-0008-0000-0600-00007A020000}"/>
            </a:ext>
          </a:extLst>
        </xdr:cNvPr>
        <xdr:cNvSpPr txBox="1"/>
      </xdr:nvSpPr>
      <xdr:spPr>
        <a:xfrm>
          <a:off x="16370300" y="1354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166325</xdr:rowOff>
    </xdr:from>
    <xdr:to>
      <xdr:col>86</xdr:col>
      <xdr:colOff>25400</xdr:colOff>
      <xdr:row>78</xdr:row>
      <xdr:rowOff>166325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35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55797</xdr:rowOff>
    </xdr:from>
    <xdr:ext cx="599010" cy="259045"/>
    <xdr:sp macro="" textlink="">
      <xdr:nvSpPr>
        <xdr:cNvPr id="636" name="公債費最大値テキスト">
          <a:extLst>
            <a:ext uri="{FF2B5EF4-FFF2-40B4-BE49-F238E27FC236}">
              <a16:creationId xmlns:a16="http://schemas.microsoft.com/office/drawing/2014/main" id="{00000000-0008-0000-0600-00007C020000}"/>
            </a:ext>
          </a:extLst>
        </xdr:cNvPr>
        <xdr:cNvSpPr txBox="1"/>
      </xdr:nvSpPr>
      <xdr:spPr>
        <a:xfrm>
          <a:off x="16370300" y="1171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109120</xdr:rowOff>
    </xdr:from>
    <xdr:to>
      <xdr:col>86</xdr:col>
      <xdr:colOff>25400</xdr:colOff>
      <xdr:row>69</xdr:row>
      <xdr:rowOff>109120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6230600" y="1193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147949</xdr:rowOff>
    </xdr:from>
    <xdr:to>
      <xdr:col>85</xdr:col>
      <xdr:colOff>127000</xdr:colOff>
      <xdr:row>78</xdr:row>
      <xdr:rowOff>1161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5481300" y="13349599"/>
          <a:ext cx="838200" cy="2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116140</xdr:rowOff>
    </xdr:from>
    <xdr:ext cx="534377" cy="259045"/>
    <xdr:sp macro="" textlink="">
      <xdr:nvSpPr>
        <xdr:cNvPr id="639" name="公債費平均値テキスト">
          <a:extLst>
            <a:ext uri="{FF2B5EF4-FFF2-40B4-BE49-F238E27FC236}">
              <a16:creationId xmlns:a16="http://schemas.microsoft.com/office/drawing/2014/main" id="{00000000-0008-0000-0600-00007F020000}"/>
            </a:ext>
          </a:extLst>
        </xdr:cNvPr>
        <xdr:cNvSpPr txBox="1"/>
      </xdr:nvSpPr>
      <xdr:spPr>
        <a:xfrm>
          <a:off x="16370300" y="13317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137713</xdr:rowOff>
    </xdr:from>
    <xdr:to>
      <xdr:col>85</xdr:col>
      <xdr:colOff>177800</xdr:colOff>
      <xdr:row>78</xdr:row>
      <xdr:rowOff>67863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6268700" y="1333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133576</xdr:rowOff>
    </xdr:from>
    <xdr:to>
      <xdr:col>81</xdr:col>
      <xdr:colOff>50800</xdr:colOff>
      <xdr:row>77</xdr:row>
      <xdr:rowOff>147949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4592300" y="13335226"/>
          <a:ext cx="889000" cy="1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145952</xdr:rowOff>
    </xdr:from>
    <xdr:to>
      <xdr:col>81</xdr:col>
      <xdr:colOff>101600</xdr:colOff>
      <xdr:row>78</xdr:row>
      <xdr:rowOff>76102</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54305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67229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44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133181</xdr:rowOff>
    </xdr:from>
    <xdr:to>
      <xdr:col>76</xdr:col>
      <xdr:colOff>114300</xdr:colOff>
      <xdr:row>77</xdr:row>
      <xdr:rowOff>133576</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3703300" y="13334831"/>
          <a:ext cx="889000" cy="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160700</xdr:rowOff>
    </xdr:from>
    <xdr:to>
      <xdr:col>76</xdr:col>
      <xdr:colOff>165100</xdr:colOff>
      <xdr:row>78</xdr:row>
      <xdr:rowOff>90850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4541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81977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5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133181</xdr:rowOff>
    </xdr:from>
    <xdr:to>
      <xdr:col>71</xdr:col>
      <xdr:colOff>177800</xdr:colOff>
      <xdr:row>77</xdr:row>
      <xdr:rowOff>141435</xdr:rowOff>
    </xdr:to>
    <xdr:cxnSp macro="">
      <xdr:nvCxnSpPr>
        <xdr:cNvPr id="647" name="直線コネクタ 646">
          <a:extLst>
            <a:ext uri="{FF2B5EF4-FFF2-40B4-BE49-F238E27FC236}">
              <a16:creationId xmlns:a16="http://schemas.microsoft.com/office/drawing/2014/main" id="{00000000-0008-0000-0600-000087020000}"/>
            </a:ext>
          </a:extLst>
        </xdr:cNvPr>
        <xdr:cNvCxnSpPr/>
      </xdr:nvCxnSpPr>
      <xdr:spPr>
        <a:xfrm flipV="1">
          <a:off x="12814300" y="13334831"/>
          <a:ext cx="889000"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41377</xdr:rowOff>
    </xdr:from>
    <xdr:to>
      <xdr:col>72</xdr:col>
      <xdr:colOff>38100</xdr:colOff>
      <xdr:row>78</xdr:row>
      <xdr:rowOff>142977</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3652500" y="13414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134104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50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42472</xdr:rowOff>
    </xdr:from>
    <xdr:to>
      <xdr:col>67</xdr:col>
      <xdr:colOff>101600</xdr:colOff>
      <xdr:row>78</xdr:row>
      <xdr:rowOff>144072</xdr:rowOff>
    </xdr:to>
    <xdr:sp macro="" textlink="">
      <xdr:nvSpPr>
        <xdr:cNvPr id="650" name="フローチャート: 判断 649">
          <a:extLst>
            <a:ext uri="{FF2B5EF4-FFF2-40B4-BE49-F238E27FC236}">
              <a16:creationId xmlns:a16="http://schemas.microsoft.com/office/drawing/2014/main" id="{00000000-0008-0000-0600-00008A020000}"/>
            </a:ext>
          </a:extLst>
        </xdr:cNvPr>
        <xdr:cNvSpPr/>
      </xdr:nvSpPr>
      <xdr:spPr>
        <a:xfrm>
          <a:off x="12763500" y="1341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135199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50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121811</xdr:rowOff>
    </xdr:from>
    <xdr:to>
      <xdr:col>85</xdr:col>
      <xdr:colOff>177800</xdr:colOff>
      <xdr:row>78</xdr:row>
      <xdr:rowOff>51961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6268700" y="1332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144688</xdr:rowOff>
    </xdr:from>
    <xdr:ext cx="534377" cy="259045"/>
    <xdr:sp macro="" textlink="">
      <xdr:nvSpPr>
        <xdr:cNvPr id="658" name="公債費該当値テキスト">
          <a:extLst>
            <a:ext uri="{FF2B5EF4-FFF2-40B4-BE49-F238E27FC236}">
              <a16:creationId xmlns:a16="http://schemas.microsoft.com/office/drawing/2014/main" id="{00000000-0008-0000-0600-000092020000}"/>
            </a:ext>
          </a:extLst>
        </xdr:cNvPr>
        <xdr:cNvSpPr txBox="1"/>
      </xdr:nvSpPr>
      <xdr:spPr>
        <a:xfrm>
          <a:off x="16370300" y="131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97149</xdr:rowOff>
    </xdr:from>
    <xdr:to>
      <xdr:col>81</xdr:col>
      <xdr:colOff>101600</xdr:colOff>
      <xdr:row>78</xdr:row>
      <xdr:rowOff>27299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5430500" y="1329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43826</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5214111" y="1307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82776</xdr:rowOff>
    </xdr:from>
    <xdr:to>
      <xdr:col>76</xdr:col>
      <xdr:colOff>165100</xdr:colOff>
      <xdr:row>78</xdr:row>
      <xdr:rowOff>12926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4541500" y="1328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29453</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4325111" y="1305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82381</xdr:rowOff>
    </xdr:from>
    <xdr:to>
      <xdr:col>72</xdr:col>
      <xdr:colOff>38100</xdr:colOff>
      <xdr:row>78</xdr:row>
      <xdr:rowOff>12531</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3652500" y="1328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29058</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3436111" y="1305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90635</xdr:rowOff>
    </xdr:from>
    <xdr:to>
      <xdr:col>67</xdr:col>
      <xdr:colOff>101600</xdr:colOff>
      <xdr:row>78</xdr:row>
      <xdr:rowOff>20785</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2763500" y="1329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37312</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547111" y="1306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積立金グラフ枠">
          <a:extLst>
            <a:ext uri="{FF2B5EF4-FFF2-40B4-BE49-F238E27FC236}">
              <a16:creationId xmlns:a16="http://schemas.microsoft.com/office/drawing/2014/main" id="{00000000-0008-0000-06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70580</xdr:rowOff>
    </xdr:from>
    <xdr:to>
      <xdr:col>85</xdr:col>
      <xdr:colOff>126364</xdr:colOff>
      <xdr:row>99</xdr:row>
      <xdr:rowOff>42543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6317595" y="15501080"/>
          <a:ext cx="1269" cy="151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46370</xdr:rowOff>
    </xdr:from>
    <xdr:ext cx="469744" cy="259045"/>
    <xdr:sp macro="" textlink="">
      <xdr:nvSpPr>
        <xdr:cNvPr id="691" name="積立金最小値テキスト">
          <a:extLst>
            <a:ext uri="{FF2B5EF4-FFF2-40B4-BE49-F238E27FC236}">
              <a16:creationId xmlns:a16="http://schemas.microsoft.com/office/drawing/2014/main" id="{00000000-0008-0000-0600-0000B3020000}"/>
            </a:ext>
          </a:extLst>
        </xdr:cNvPr>
        <xdr:cNvSpPr txBox="1"/>
      </xdr:nvSpPr>
      <xdr:spPr>
        <a:xfrm>
          <a:off x="16370300" y="1701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42543</xdr:rowOff>
    </xdr:from>
    <xdr:to>
      <xdr:col>86</xdr:col>
      <xdr:colOff>25400</xdr:colOff>
      <xdr:row>99</xdr:row>
      <xdr:rowOff>42543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6230600" y="1701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17257</xdr:rowOff>
    </xdr:from>
    <xdr:ext cx="599010" cy="259045"/>
    <xdr:sp macro="" textlink="">
      <xdr:nvSpPr>
        <xdr:cNvPr id="693" name="積立金最大値テキスト">
          <a:extLst>
            <a:ext uri="{FF2B5EF4-FFF2-40B4-BE49-F238E27FC236}">
              <a16:creationId xmlns:a16="http://schemas.microsoft.com/office/drawing/2014/main" id="{00000000-0008-0000-0600-0000B5020000}"/>
            </a:ext>
          </a:extLst>
        </xdr:cNvPr>
        <xdr:cNvSpPr txBox="1"/>
      </xdr:nvSpPr>
      <xdr:spPr>
        <a:xfrm>
          <a:off x="16370300" y="1527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70580</xdr:rowOff>
    </xdr:from>
    <xdr:to>
      <xdr:col>86</xdr:col>
      <xdr:colOff>25400</xdr:colOff>
      <xdr:row>90</xdr:row>
      <xdr:rowOff>70580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550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142039</xdr:rowOff>
    </xdr:from>
    <xdr:to>
      <xdr:col>85</xdr:col>
      <xdr:colOff>127000</xdr:colOff>
      <xdr:row>98</xdr:row>
      <xdr:rowOff>163351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5481300" y="16944139"/>
          <a:ext cx="838200" cy="2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104224</xdr:rowOff>
    </xdr:from>
    <xdr:ext cx="534377" cy="259045"/>
    <xdr:sp macro="" textlink="">
      <xdr:nvSpPr>
        <xdr:cNvPr id="696" name="積立金平均値テキスト">
          <a:extLst>
            <a:ext uri="{FF2B5EF4-FFF2-40B4-BE49-F238E27FC236}">
              <a16:creationId xmlns:a16="http://schemas.microsoft.com/office/drawing/2014/main" id="{00000000-0008-0000-0600-0000B8020000}"/>
            </a:ext>
          </a:extLst>
        </xdr:cNvPr>
        <xdr:cNvSpPr txBox="1"/>
      </xdr:nvSpPr>
      <xdr:spPr>
        <a:xfrm>
          <a:off x="16370300" y="16734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81347</xdr:rowOff>
    </xdr:from>
    <xdr:to>
      <xdr:col>85</xdr:col>
      <xdr:colOff>177800</xdr:colOff>
      <xdr:row>99</xdr:row>
      <xdr:rowOff>11497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62687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142039</xdr:rowOff>
    </xdr:from>
    <xdr:to>
      <xdr:col>81</xdr:col>
      <xdr:colOff>50800</xdr:colOff>
      <xdr:row>98</xdr:row>
      <xdr:rowOff>168301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4592300" y="16944139"/>
          <a:ext cx="889000" cy="2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72574</xdr:rowOff>
    </xdr:from>
    <xdr:to>
      <xdr:col>81</xdr:col>
      <xdr:colOff>101600</xdr:colOff>
      <xdr:row>99</xdr:row>
      <xdr:rowOff>2724</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5430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19251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168301</xdr:rowOff>
    </xdr:from>
    <xdr:to>
      <xdr:col>76</xdr:col>
      <xdr:colOff>114300</xdr:colOff>
      <xdr:row>99</xdr:row>
      <xdr:rowOff>2761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3703300" y="16970401"/>
          <a:ext cx="889000" cy="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104654</xdr:rowOff>
    </xdr:from>
    <xdr:to>
      <xdr:col>76</xdr:col>
      <xdr:colOff>165100</xdr:colOff>
      <xdr:row>99</xdr:row>
      <xdr:rowOff>34804</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4541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51331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1366</xdr:rowOff>
    </xdr:from>
    <xdr:to>
      <xdr:col>71</xdr:col>
      <xdr:colOff>177800</xdr:colOff>
      <xdr:row>99</xdr:row>
      <xdr:rowOff>2761</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a:off x="12814300" y="16974916"/>
          <a:ext cx="88900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137402</xdr:rowOff>
    </xdr:from>
    <xdr:to>
      <xdr:col>72</xdr:col>
      <xdr:colOff>38100</xdr:colOff>
      <xdr:row>99</xdr:row>
      <xdr:rowOff>67552</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3652500" y="1693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58679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703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136793</xdr:rowOff>
    </xdr:from>
    <xdr:to>
      <xdr:col>67</xdr:col>
      <xdr:colOff>101600</xdr:colOff>
      <xdr:row>99</xdr:row>
      <xdr:rowOff>66943</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2763500" y="16938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58070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703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112551</xdr:rowOff>
    </xdr:from>
    <xdr:to>
      <xdr:col>85</xdr:col>
      <xdr:colOff>177800</xdr:colOff>
      <xdr:row>99</xdr:row>
      <xdr:rowOff>42701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6268700" y="1691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59774</xdr:rowOff>
    </xdr:from>
    <xdr:ext cx="534377" cy="259045"/>
    <xdr:sp macro="" textlink="">
      <xdr:nvSpPr>
        <xdr:cNvPr id="715" name="積立金該当値テキスト">
          <a:extLst>
            <a:ext uri="{FF2B5EF4-FFF2-40B4-BE49-F238E27FC236}">
              <a16:creationId xmlns:a16="http://schemas.microsoft.com/office/drawing/2014/main" id="{00000000-0008-0000-0600-0000CB020000}"/>
            </a:ext>
          </a:extLst>
        </xdr:cNvPr>
        <xdr:cNvSpPr txBox="1"/>
      </xdr:nvSpPr>
      <xdr:spPr>
        <a:xfrm>
          <a:off x="16370300" y="1686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91239</xdr:rowOff>
    </xdr:from>
    <xdr:to>
      <xdr:col>81</xdr:col>
      <xdr:colOff>101600</xdr:colOff>
      <xdr:row>99</xdr:row>
      <xdr:rowOff>21389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5430500" y="1689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12516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5214111" y="1698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117501</xdr:rowOff>
    </xdr:from>
    <xdr:to>
      <xdr:col>76</xdr:col>
      <xdr:colOff>165100</xdr:colOff>
      <xdr:row>99</xdr:row>
      <xdr:rowOff>47651</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4541500" y="1691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38778</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4325111" y="1701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123411</xdr:rowOff>
    </xdr:from>
    <xdr:to>
      <xdr:col>72</xdr:col>
      <xdr:colOff>38100</xdr:colOff>
      <xdr:row>99</xdr:row>
      <xdr:rowOff>53561</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3652500" y="1692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70088</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3436111" y="1670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122016</xdr:rowOff>
    </xdr:from>
    <xdr:to>
      <xdr:col>67</xdr:col>
      <xdr:colOff>101600</xdr:colOff>
      <xdr:row>99</xdr:row>
      <xdr:rowOff>52166</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2763500" y="1692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68693</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2547111" y="1669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投資及び出資金グラフ枠">
          <a:extLst>
            <a:ext uri="{FF2B5EF4-FFF2-40B4-BE49-F238E27FC236}">
              <a16:creationId xmlns:a16="http://schemas.microsoft.com/office/drawing/2014/main" id="{00000000-0008-0000-06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38757</xdr:rowOff>
    </xdr:from>
    <xdr:to>
      <xdr:col>116</xdr:col>
      <xdr:colOff>62864</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2159595" y="5353707"/>
          <a:ext cx="1269" cy="143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0" name="投資及び出資金最小値テキスト">
          <a:extLst>
            <a:ext uri="{FF2B5EF4-FFF2-40B4-BE49-F238E27FC236}">
              <a16:creationId xmlns:a16="http://schemas.microsoft.com/office/drawing/2014/main" id="{00000000-0008-0000-0600-0000E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156884</xdr:rowOff>
    </xdr:from>
    <xdr:ext cx="534377" cy="259045"/>
    <xdr:sp macro="" textlink="">
      <xdr:nvSpPr>
        <xdr:cNvPr id="752" name="投資及び出資金最大値テキスト">
          <a:extLst>
            <a:ext uri="{FF2B5EF4-FFF2-40B4-BE49-F238E27FC236}">
              <a16:creationId xmlns:a16="http://schemas.microsoft.com/office/drawing/2014/main" id="{00000000-0008-0000-0600-0000F0020000}"/>
            </a:ext>
          </a:extLst>
        </xdr:cNvPr>
        <xdr:cNvSpPr txBox="1"/>
      </xdr:nvSpPr>
      <xdr:spPr>
        <a:xfrm>
          <a:off x="22212300" y="512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38757</xdr:rowOff>
    </xdr:from>
    <xdr:to>
      <xdr:col>116</xdr:col>
      <xdr:colOff>152400</xdr:colOff>
      <xdr:row>31</xdr:row>
      <xdr:rowOff>38757</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2072600" y="535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116806</xdr:rowOff>
    </xdr:from>
    <xdr:ext cx="469744" cy="259045"/>
    <xdr:sp macro="" textlink="">
      <xdr:nvSpPr>
        <xdr:cNvPr id="755" name="投資及び出資金平均値テキスト">
          <a:extLst>
            <a:ext uri="{FF2B5EF4-FFF2-40B4-BE49-F238E27FC236}">
              <a16:creationId xmlns:a16="http://schemas.microsoft.com/office/drawing/2014/main" id="{00000000-0008-0000-0600-0000F3020000}"/>
            </a:ext>
          </a:extLst>
        </xdr:cNvPr>
        <xdr:cNvSpPr txBox="1"/>
      </xdr:nvSpPr>
      <xdr:spPr>
        <a:xfrm>
          <a:off x="22212300" y="6460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93929</xdr:rowOff>
    </xdr:from>
    <xdr:to>
      <xdr:col>116</xdr:col>
      <xdr:colOff>114300</xdr:colOff>
      <xdr:row>39</xdr:row>
      <xdr:rowOff>24079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21107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101016</xdr:rowOff>
    </xdr:from>
    <xdr:to>
      <xdr:col>112</xdr:col>
      <xdr:colOff>38100</xdr:colOff>
      <xdr:row>39</xdr:row>
      <xdr:rowOff>31166</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1272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47693</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91708</xdr:rowOff>
    </xdr:from>
    <xdr:to>
      <xdr:col>107</xdr:col>
      <xdr:colOff>101600</xdr:colOff>
      <xdr:row>39</xdr:row>
      <xdr:rowOff>21858</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20383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38385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141968</xdr:rowOff>
    </xdr:from>
    <xdr:to>
      <xdr:col>102</xdr:col>
      <xdr:colOff>165100</xdr:colOff>
      <xdr:row>39</xdr:row>
      <xdr:rowOff>72118</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9494500" y="665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88645</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643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152288</xdr:rowOff>
    </xdr:from>
    <xdr:to>
      <xdr:col>98</xdr:col>
      <xdr:colOff>38100</xdr:colOff>
      <xdr:row>39</xdr:row>
      <xdr:rowOff>82438</xdr:rowOff>
    </xdr:to>
    <xdr:sp macro=""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8605500" y="666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98965</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21428" y="644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4" name="投資及び出資金該当値テキスト">
          <a:extLst>
            <a:ext uri="{FF2B5EF4-FFF2-40B4-BE49-F238E27FC236}">
              <a16:creationId xmlns:a16="http://schemas.microsoft.com/office/drawing/2014/main" id="{00000000-0008-0000-0600-000006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1" name="楕円 780">
          <a:extLst>
            <a:ext uri="{FF2B5EF4-FFF2-40B4-BE49-F238E27FC236}">
              <a16:creationId xmlns:a16="http://schemas.microsoft.com/office/drawing/2014/main" id="{00000000-0008-0000-0600-00000D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貸付金グラフ枠">
          <a:extLst>
            <a:ext uri="{FF2B5EF4-FFF2-40B4-BE49-F238E27FC236}">
              <a16:creationId xmlns:a16="http://schemas.microsoft.com/office/drawing/2014/main" id="{00000000-0008-0000-06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96151</xdr:rowOff>
    </xdr:from>
    <xdr:to>
      <xdr:col>116</xdr:col>
      <xdr:colOff>62864</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2159595" y="8668651"/>
          <a:ext cx="1269" cy="141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5" name="貸付金最小値テキスト">
          <a:extLst>
            <a:ext uri="{FF2B5EF4-FFF2-40B4-BE49-F238E27FC236}">
              <a16:creationId xmlns:a16="http://schemas.microsoft.com/office/drawing/2014/main" id="{00000000-0008-0000-0600-00002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42828</xdr:rowOff>
    </xdr:from>
    <xdr:ext cx="534377" cy="259045"/>
    <xdr:sp macro="" textlink="">
      <xdr:nvSpPr>
        <xdr:cNvPr id="807" name="貸付金最大値テキスト">
          <a:extLst>
            <a:ext uri="{FF2B5EF4-FFF2-40B4-BE49-F238E27FC236}">
              <a16:creationId xmlns:a16="http://schemas.microsoft.com/office/drawing/2014/main" id="{00000000-0008-0000-0600-000027030000}"/>
            </a:ext>
          </a:extLst>
        </xdr:cNvPr>
        <xdr:cNvSpPr txBox="1"/>
      </xdr:nvSpPr>
      <xdr:spPr>
        <a:xfrm>
          <a:off x="22212300" y="844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96151</xdr:rowOff>
    </xdr:from>
    <xdr:to>
      <xdr:col>116</xdr:col>
      <xdr:colOff>152400</xdr:colOff>
      <xdr:row>50</xdr:row>
      <xdr:rowOff>96151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8668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147919</xdr:rowOff>
    </xdr:from>
    <xdr:ext cx="469744" cy="259045"/>
    <xdr:sp macro="" textlink="">
      <xdr:nvSpPr>
        <xdr:cNvPr id="810" name="貸付金平均値テキスト">
          <a:extLst>
            <a:ext uri="{FF2B5EF4-FFF2-40B4-BE49-F238E27FC236}">
              <a16:creationId xmlns:a16="http://schemas.microsoft.com/office/drawing/2014/main" id="{00000000-0008-0000-0600-00002A030000}"/>
            </a:ext>
          </a:extLst>
        </xdr:cNvPr>
        <xdr:cNvSpPr txBox="1"/>
      </xdr:nvSpPr>
      <xdr:spPr>
        <a:xfrm>
          <a:off x="22212300" y="9749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125042</xdr:rowOff>
    </xdr:from>
    <xdr:to>
      <xdr:col>116</xdr:col>
      <xdr:colOff>114300</xdr:colOff>
      <xdr:row>58</xdr:row>
      <xdr:rowOff>55192</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21107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132083</xdr:rowOff>
    </xdr:from>
    <xdr:to>
      <xdr:col>112</xdr:col>
      <xdr:colOff>38100</xdr:colOff>
      <xdr:row>58</xdr:row>
      <xdr:rowOff>62233</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1272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78760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116606</xdr:rowOff>
    </xdr:from>
    <xdr:to>
      <xdr:col>107</xdr:col>
      <xdr:colOff>101600</xdr:colOff>
      <xdr:row>58</xdr:row>
      <xdr:rowOff>46756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20383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63283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138849</xdr:rowOff>
    </xdr:from>
    <xdr:to>
      <xdr:col>102</xdr:col>
      <xdr:colOff>165100</xdr:colOff>
      <xdr:row>58</xdr:row>
      <xdr:rowOff>68999</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9494500" y="991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85526</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968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135786</xdr:rowOff>
    </xdr:from>
    <xdr:to>
      <xdr:col>98</xdr:col>
      <xdr:colOff>38100</xdr:colOff>
      <xdr:row>58</xdr:row>
      <xdr:rowOff>65936</xdr:rowOff>
    </xdr:to>
    <xdr:sp macro=""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8605500" y="990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82463</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968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29" name="貸付金該当値テキスト">
          <a:extLst>
            <a:ext uri="{FF2B5EF4-FFF2-40B4-BE49-F238E27FC236}">
              <a16:creationId xmlns:a16="http://schemas.microsoft.com/office/drawing/2014/main" id="{00000000-0008-0000-0600-00003D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6" name="楕円 835">
          <a:extLst>
            <a:ext uri="{FF2B5EF4-FFF2-40B4-BE49-F238E27FC236}">
              <a16:creationId xmlns:a16="http://schemas.microsoft.com/office/drawing/2014/main" id="{00000000-0008-0000-0600-000044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3" name="繰出金グラフ枠">
          <a:extLst>
            <a:ext uri="{FF2B5EF4-FFF2-40B4-BE49-F238E27FC236}">
              <a16:creationId xmlns:a16="http://schemas.microsoft.com/office/drawing/2014/main" id="{00000000-0008-0000-0600-00005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105557</xdr:rowOff>
    </xdr:from>
    <xdr:to>
      <xdr:col>116</xdr:col>
      <xdr:colOff>62864</xdr:colOff>
      <xdr:row>78</xdr:row>
      <xdr:rowOff>121281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2159595" y="11935607"/>
          <a:ext cx="1269" cy="1558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125108</xdr:rowOff>
    </xdr:from>
    <xdr:ext cx="534377" cy="259045"/>
    <xdr:sp macro="" textlink="">
      <xdr:nvSpPr>
        <xdr:cNvPr id="865" name="繰出金最小値テキスト">
          <a:extLst>
            <a:ext uri="{FF2B5EF4-FFF2-40B4-BE49-F238E27FC236}">
              <a16:creationId xmlns:a16="http://schemas.microsoft.com/office/drawing/2014/main" id="{00000000-0008-0000-0600-000061030000}"/>
            </a:ext>
          </a:extLst>
        </xdr:cNvPr>
        <xdr:cNvSpPr txBox="1"/>
      </xdr:nvSpPr>
      <xdr:spPr>
        <a:xfrm>
          <a:off x="22212300" y="134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121281</xdr:rowOff>
    </xdr:from>
    <xdr:to>
      <xdr:col>116</xdr:col>
      <xdr:colOff>152400</xdr:colOff>
      <xdr:row>78</xdr:row>
      <xdr:rowOff>121281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2072600" y="1349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52234</xdr:rowOff>
    </xdr:from>
    <xdr:ext cx="599010" cy="259045"/>
    <xdr:sp macro="" textlink="">
      <xdr:nvSpPr>
        <xdr:cNvPr id="867" name="繰出金最大値テキスト">
          <a:extLst>
            <a:ext uri="{FF2B5EF4-FFF2-40B4-BE49-F238E27FC236}">
              <a16:creationId xmlns:a16="http://schemas.microsoft.com/office/drawing/2014/main" id="{00000000-0008-0000-0600-000063030000}"/>
            </a:ext>
          </a:extLst>
        </xdr:cNvPr>
        <xdr:cNvSpPr txBox="1"/>
      </xdr:nvSpPr>
      <xdr:spPr>
        <a:xfrm>
          <a:off x="22212300" y="1171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105557</xdr:rowOff>
    </xdr:from>
    <xdr:to>
      <xdr:col>116</xdr:col>
      <xdr:colOff>152400</xdr:colOff>
      <xdr:row>69</xdr:row>
      <xdr:rowOff>105557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2072600" y="1193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157580</xdr:rowOff>
    </xdr:from>
    <xdr:to>
      <xdr:col>116</xdr:col>
      <xdr:colOff>63500</xdr:colOff>
      <xdr:row>75</xdr:row>
      <xdr:rowOff>166610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21323300" y="13016330"/>
          <a:ext cx="8382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128804</xdr:rowOff>
    </xdr:from>
    <xdr:ext cx="534377" cy="259045"/>
    <xdr:sp macro="" textlink="">
      <xdr:nvSpPr>
        <xdr:cNvPr id="870" name="繰出金平均値テキスト">
          <a:extLst>
            <a:ext uri="{FF2B5EF4-FFF2-40B4-BE49-F238E27FC236}">
              <a16:creationId xmlns:a16="http://schemas.microsoft.com/office/drawing/2014/main" id="{00000000-0008-0000-0600-000066030000}"/>
            </a:ext>
          </a:extLst>
        </xdr:cNvPr>
        <xdr:cNvSpPr txBox="1"/>
      </xdr:nvSpPr>
      <xdr:spPr>
        <a:xfrm>
          <a:off x="22212300" y="12987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150377</xdr:rowOff>
    </xdr:from>
    <xdr:to>
      <xdr:col>116</xdr:col>
      <xdr:colOff>114300</xdr:colOff>
      <xdr:row>76</xdr:row>
      <xdr:rowOff>80527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2110700" y="1300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166610</xdr:rowOff>
    </xdr:from>
    <xdr:to>
      <xdr:col>111</xdr:col>
      <xdr:colOff>177800</xdr:colOff>
      <xdr:row>76</xdr:row>
      <xdr:rowOff>38430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20434300" y="13025360"/>
          <a:ext cx="889000" cy="4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158965</xdr:rowOff>
    </xdr:from>
    <xdr:to>
      <xdr:col>112</xdr:col>
      <xdr:colOff>38100</xdr:colOff>
      <xdr:row>76</xdr:row>
      <xdr:rowOff>89115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12725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80242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1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151800</xdr:rowOff>
    </xdr:from>
    <xdr:to>
      <xdr:col>107</xdr:col>
      <xdr:colOff>50800</xdr:colOff>
      <xdr:row>76</xdr:row>
      <xdr:rowOff>38430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19545300" y="13010550"/>
          <a:ext cx="889000" cy="5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18817</xdr:rowOff>
    </xdr:from>
    <xdr:to>
      <xdr:col>107</xdr:col>
      <xdr:colOff>101600</xdr:colOff>
      <xdr:row>76</xdr:row>
      <xdr:rowOff>120417</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20383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111544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151800</xdr:rowOff>
    </xdr:from>
    <xdr:to>
      <xdr:col>102</xdr:col>
      <xdr:colOff>114300</xdr:colOff>
      <xdr:row>76</xdr:row>
      <xdr:rowOff>15684</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flipV="1">
          <a:off x="18656300" y="13010550"/>
          <a:ext cx="889000" cy="3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96084</xdr:rowOff>
    </xdr:from>
    <xdr:to>
      <xdr:col>102</xdr:col>
      <xdr:colOff>165100</xdr:colOff>
      <xdr:row>77</xdr:row>
      <xdr:rowOff>26234</xdr:rowOff>
    </xdr:to>
    <xdr:sp macro="" textlink="">
      <xdr:nvSpPr>
        <xdr:cNvPr id="879" name="フローチャート: 判断 878">
          <a:extLst>
            <a:ext uri="{FF2B5EF4-FFF2-40B4-BE49-F238E27FC236}">
              <a16:creationId xmlns:a16="http://schemas.microsoft.com/office/drawing/2014/main" id="{00000000-0008-0000-0600-00006F030000}"/>
            </a:ext>
          </a:extLst>
        </xdr:cNvPr>
        <xdr:cNvSpPr/>
      </xdr:nvSpPr>
      <xdr:spPr>
        <a:xfrm>
          <a:off x="19494500" y="13126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17361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21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94027</xdr:rowOff>
    </xdr:from>
    <xdr:to>
      <xdr:col>98</xdr:col>
      <xdr:colOff>38100</xdr:colOff>
      <xdr:row>77</xdr:row>
      <xdr:rowOff>24177</xdr:rowOff>
    </xdr:to>
    <xdr:sp macro=""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18605500" y="1312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15304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21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106780</xdr:rowOff>
    </xdr:from>
    <xdr:to>
      <xdr:col>116</xdr:col>
      <xdr:colOff>114300</xdr:colOff>
      <xdr:row>76</xdr:row>
      <xdr:rowOff>36930</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22110700" y="1296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129657</xdr:rowOff>
    </xdr:from>
    <xdr:ext cx="534377" cy="259045"/>
    <xdr:sp macro="" textlink="">
      <xdr:nvSpPr>
        <xdr:cNvPr id="889" name="繰出金該当値テキスト">
          <a:extLst>
            <a:ext uri="{FF2B5EF4-FFF2-40B4-BE49-F238E27FC236}">
              <a16:creationId xmlns:a16="http://schemas.microsoft.com/office/drawing/2014/main" id="{00000000-0008-0000-0600-000079030000}"/>
            </a:ext>
          </a:extLst>
        </xdr:cNvPr>
        <xdr:cNvSpPr txBox="1"/>
      </xdr:nvSpPr>
      <xdr:spPr>
        <a:xfrm>
          <a:off x="22212300" y="1281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115809</xdr:rowOff>
    </xdr:from>
    <xdr:to>
      <xdr:col>112</xdr:col>
      <xdr:colOff>38100</xdr:colOff>
      <xdr:row>76</xdr:row>
      <xdr:rowOff>45960</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21272500" y="129745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62486</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21056111" y="1274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159080</xdr:rowOff>
    </xdr:from>
    <xdr:to>
      <xdr:col>107</xdr:col>
      <xdr:colOff>101600</xdr:colOff>
      <xdr:row>76</xdr:row>
      <xdr:rowOff>89230</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20383500" y="130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105757</xdr:rowOff>
    </xdr:from>
    <xdr:ext cx="534377"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0167111" y="1279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100999</xdr:rowOff>
    </xdr:from>
    <xdr:to>
      <xdr:col>102</xdr:col>
      <xdr:colOff>165100</xdr:colOff>
      <xdr:row>76</xdr:row>
      <xdr:rowOff>31148</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19494500" y="129597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47676</xdr:rowOff>
    </xdr:from>
    <xdr:ext cx="534377"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9278111" y="1273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136334</xdr:rowOff>
    </xdr:from>
    <xdr:to>
      <xdr:col>98</xdr:col>
      <xdr:colOff>38100</xdr:colOff>
      <xdr:row>76</xdr:row>
      <xdr:rowOff>66484</xdr:rowOff>
    </xdr:to>
    <xdr:sp macro="" textlink="">
      <xdr:nvSpPr>
        <xdr:cNvPr id="896" name="楕円 895">
          <a:extLst>
            <a:ext uri="{FF2B5EF4-FFF2-40B4-BE49-F238E27FC236}">
              <a16:creationId xmlns:a16="http://schemas.microsoft.com/office/drawing/2014/main" id="{00000000-0008-0000-0600-000080030000}"/>
            </a:ext>
          </a:extLst>
        </xdr:cNvPr>
        <xdr:cNvSpPr/>
      </xdr:nvSpPr>
      <xdr:spPr>
        <a:xfrm>
          <a:off x="18605500" y="1299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83011</xdr:rowOff>
    </xdr:from>
    <xdr:ext cx="534377"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389111" y="1277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4" name="正方形/長方形 903">
          <a:extLst>
            <a:ext uri="{FF2B5EF4-FFF2-40B4-BE49-F238E27FC236}">
              <a16:creationId xmlns:a16="http://schemas.microsoft.com/office/drawing/2014/main" id="{00000000-0008-0000-0600-00008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5" name="正方形/長方形 904">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22" name="前年度繰上充用金グラフ枠">
          <a:extLst>
            <a:ext uri="{FF2B5EF4-FFF2-40B4-BE49-F238E27FC236}">
              <a16:creationId xmlns:a16="http://schemas.microsoft.com/office/drawing/2014/main" id="{00000000-0008-0000-0600-00009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88429</xdr:rowOff>
    </xdr:from>
    <xdr:to>
      <xdr:col>116</xdr:col>
      <xdr:colOff>62864</xdr:colOff>
      <xdr:row>99</xdr:row>
      <xdr:rowOff>98879</xdr:rowOff>
    </xdr:to>
    <xdr:cxnSp macro="">
      <xdr:nvCxnSpPr>
        <xdr:cNvPr id="923" name="直線コネクタ 922">
          <a:extLst>
            <a:ext uri="{FF2B5EF4-FFF2-40B4-BE49-F238E27FC236}">
              <a16:creationId xmlns:a16="http://schemas.microsoft.com/office/drawing/2014/main" id="{00000000-0008-0000-0600-00009B030000}"/>
            </a:ext>
          </a:extLst>
        </xdr:cNvPr>
        <xdr:cNvCxnSpPr/>
      </xdr:nvCxnSpPr>
      <xdr:spPr>
        <a:xfrm flipV="1">
          <a:off x="22159595" y="15518929"/>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145832</xdr:rowOff>
    </xdr:from>
    <xdr:ext cx="249299" cy="259045"/>
    <xdr:sp macro="" textlink="">
      <xdr:nvSpPr>
        <xdr:cNvPr id="924" name="前年度繰上充用金最小値テキスト">
          <a:extLst>
            <a:ext uri="{FF2B5EF4-FFF2-40B4-BE49-F238E27FC236}">
              <a16:creationId xmlns:a16="http://schemas.microsoft.com/office/drawing/2014/main" id="{00000000-0008-0000-0600-00009C030000}"/>
            </a:ext>
          </a:extLst>
        </xdr:cNvPr>
        <xdr:cNvSpPr txBox="1"/>
      </xdr:nvSpPr>
      <xdr:spPr>
        <a:xfrm>
          <a:off x="22212300" y="17119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35106</xdr:rowOff>
    </xdr:from>
    <xdr:ext cx="469744" cy="259045"/>
    <xdr:sp macro="" textlink="">
      <xdr:nvSpPr>
        <xdr:cNvPr id="926" name="前年度繰上充用金最大値テキスト">
          <a:extLst>
            <a:ext uri="{FF2B5EF4-FFF2-40B4-BE49-F238E27FC236}">
              <a16:creationId xmlns:a16="http://schemas.microsoft.com/office/drawing/2014/main" id="{00000000-0008-0000-0600-00009E030000}"/>
            </a:ext>
          </a:extLst>
        </xdr:cNvPr>
        <xdr:cNvSpPr txBox="1"/>
      </xdr:nvSpPr>
      <xdr:spPr>
        <a:xfrm>
          <a:off x="22212300" y="152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88429</xdr:rowOff>
    </xdr:from>
    <xdr:to>
      <xdr:col>116</xdr:col>
      <xdr:colOff>152400</xdr:colOff>
      <xdr:row>90</xdr:row>
      <xdr:rowOff>88429</xdr:rowOff>
    </xdr:to>
    <xdr:cxnSp macro="">
      <xdr:nvCxnSpPr>
        <xdr:cNvPr id="927" name="直線コネクタ 926">
          <a:extLst>
            <a:ext uri="{FF2B5EF4-FFF2-40B4-BE49-F238E27FC236}">
              <a16:creationId xmlns:a16="http://schemas.microsoft.com/office/drawing/2014/main" id="{00000000-0008-0000-0600-00009F030000}"/>
            </a:ext>
          </a:extLst>
        </xdr:cNvPr>
        <xdr:cNvCxnSpPr/>
      </xdr:nvCxnSpPr>
      <xdr:spPr>
        <a:xfrm>
          <a:off x="22072600" y="155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28" name="直線コネクタ 927">
          <a:extLst>
            <a:ext uri="{FF2B5EF4-FFF2-40B4-BE49-F238E27FC236}">
              <a16:creationId xmlns:a16="http://schemas.microsoft.com/office/drawing/2014/main" id="{00000000-0008-0000-0600-0000A0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63281</xdr:rowOff>
    </xdr:from>
    <xdr:ext cx="313932" cy="259045"/>
    <xdr:sp macro="" textlink="">
      <xdr:nvSpPr>
        <xdr:cNvPr id="929" name="前年度繰上充用金平均値テキスト">
          <a:extLst>
            <a:ext uri="{FF2B5EF4-FFF2-40B4-BE49-F238E27FC236}">
              <a16:creationId xmlns:a16="http://schemas.microsoft.com/office/drawing/2014/main" id="{00000000-0008-0000-0600-0000A1030000}"/>
            </a:ext>
          </a:extLst>
        </xdr:cNvPr>
        <xdr:cNvSpPr txBox="1"/>
      </xdr:nvSpPr>
      <xdr:spPr>
        <a:xfrm>
          <a:off x="22212300" y="1686538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40404</xdr:rowOff>
    </xdr:from>
    <xdr:to>
      <xdr:col>116</xdr:col>
      <xdr:colOff>114300</xdr:colOff>
      <xdr:row>99</xdr:row>
      <xdr:rowOff>142004</xdr:rowOff>
    </xdr:to>
    <xdr:sp macro="" textlink="">
      <xdr:nvSpPr>
        <xdr:cNvPr id="930" name="フローチャート: 判断 929">
          <a:extLst>
            <a:ext uri="{FF2B5EF4-FFF2-40B4-BE49-F238E27FC236}">
              <a16:creationId xmlns:a16="http://schemas.microsoft.com/office/drawing/2014/main" id="{00000000-0008-0000-0600-0000A2030000}"/>
            </a:ext>
          </a:extLst>
        </xdr:cNvPr>
        <xdr:cNvSpPr/>
      </xdr:nvSpPr>
      <xdr:spPr>
        <a:xfrm>
          <a:off x="221107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31" name="直線コネクタ 930">
          <a:extLst>
            <a:ext uri="{FF2B5EF4-FFF2-40B4-BE49-F238E27FC236}">
              <a16:creationId xmlns:a16="http://schemas.microsoft.com/office/drawing/2014/main" id="{00000000-0008-0000-0600-0000A3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39914</xdr:rowOff>
    </xdr:from>
    <xdr:to>
      <xdr:col>112</xdr:col>
      <xdr:colOff>38100</xdr:colOff>
      <xdr:row>99</xdr:row>
      <xdr:rowOff>141514</xdr:rowOff>
    </xdr:to>
    <xdr:sp macro="" textlink="">
      <xdr:nvSpPr>
        <xdr:cNvPr id="932" name="フローチャート: 判断 931">
          <a:extLst>
            <a:ext uri="{FF2B5EF4-FFF2-40B4-BE49-F238E27FC236}">
              <a16:creationId xmlns:a16="http://schemas.microsoft.com/office/drawing/2014/main" id="{00000000-0008-0000-0600-0000A4030000}"/>
            </a:ext>
          </a:extLst>
        </xdr:cNvPr>
        <xdr:cNvSpPr/>
      </xdr:nvSpPr>
      <xdr:spPr>
        <a:xfrm>
          <a:off x="21272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158041</xdr:rowOff>
    </xdr:from>
    <xdr:ext cx="313932"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66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34" name="直線コネクタ 933">
          <a:extLst>
            <a:ext uri="{FF2B5EF4-FFF2-40B4-BE49-F238E27FC236}">
              <a16:creationId xmlns:a16="http://schemas.microsoft.com/office/drawing/2014/main" id="{00000000-0008-0000-0600-0000A6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39261</xdr:rowOff>
    </xdr:from>
    <xdr:to>
      <xdr:col>107</xdr:col>
      <xdr:colOff>101600</xdr:colOff>
      <xdr:row>99</xdr:row>
      <xdr:rowOff>140861</xdr:rowOff>
    </xdr:to>
    <xdr:sp macro="" textlink="">
      <xdr:nvSpPr>
        <xdr:cNvPr id="935" name="フローチャート: 判断 934">
          <a:extLst>
            <a:ext uri="{FF2B5EF4-FFF2-40B4-BE49-F238E27FC236}">
              <a16:creationId xmlns:a16="http://schemas.microsoft.com/office/drawing/2014/main" id="{00000000-0008-0000-0600-0000A7030000}"/>
            </a:ext>
          </a:extLst>
        </xdr:cNvPr>
        <xdr:cNvSpPr/>
      </xdr:nvSpPr>
      <xdr:spPr>
        <a:xfrm>
          <a:off x="20383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157388</xdr:rowOff>
    </xdr:from>
    <xdr:ext cx="313932"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277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37" name="直線コネクタ 936">
          <a:extLst>
            <a:ext uri="{FF2B5EF4-FFF2-40B4-BE49-F238E27FC236}">
              <a16:creationId xmlns:a16="http://schemas.microsoft.com/office/drawing/2014/main" id="{00000000-0008-0000-0600-0000A9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48079</xdr:rowOff>
    </xdr:from>
    <xdr:to>
      <xdr:col>102</xdr:col>
      <xdr:colOff>165100</xdr:colOff>
      <xdr:row>99</xdr:row>
      <xdr:rowOff>149679</xdr:rowOff>
    </xdr:to>
    <xdr:sp macro="" textlink="">
      <xdr:nvSpPr>
        <xdr:cNvPr id="938" name="フローチャート: 判断 937">
          <a:extLst>
            <a:ext uri="{FF2B5EF4-FFF2-40B4-BE49-F238E27FC236}">
              <a16:creationId xmlns:a16="http://schemas.microsoft.com/office/drawing/2014/main" id="{00000000-0008-0000-0600-0000AA030000}"/>
            </a:ext>
          </a:extLst>
        </xdr:cNvPr>
        <xdr:cNvSpPr/>
      </xdr:nvSpPr>
      <xdr:spPr>
        <a:xfrm>
          <a:off x="19494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40" name="フローチャート: 判断 939">
          <a:extLst>
            <a:ext uri="{FF2B5EF4-FFF2-40B4-BE49-F238E27FC236}">
              <a16:creationId xmlns:a16="http://schemas.microsoft.com/office/drawing/2014/main" id="{00000000-0008-0000-0600-0000AC030000}"/>
            </a:ext>
          </a:extLst>
        </xdr:cNvPr>
        <xdr:cNvSpPr/>
      </xdr:nvSpPr>
      <xdr:spPr>
        <a:xfrm>
          <a:off x="18605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47" name="楕円 946">
          <a:extLst>
            <a:ext uri="{FF2B5EF4-FFF2-40B4-BE49-F238E27FC236}">
              <a16:creationId xmlns:a16="http://schemas.microsoft.com/office/drawing/2014/main" id="{00000000-0008-0000-0600-0000B3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18832</xdr:rowOff>
    </xdr:from>
    <xdr:ext cx="249299" cy="259045"/>
    <xdr:sp macro="" textlink="">
      <xdr:nvSpPr>
        <xdr:cNvPr id="948" name="前年度繰上充用金該当値テキスト">
          <a:extLst>
            <a:ext uri="{FF2B5EF4-FFF2-40B4-BE49-F238E27FC236}">
              <a16:creationId xmlns:a16="http://schemas.microsoft.com/office/drawing/2014/main" id="{00000000-0008-0000-0600-0000B4030000}"/>
            </a:ext>
          </a:extLst>
        </xdr:cNvPr>
        <xdr:cNvSpPr txBox="1"/>
      </xdr:nvSpPr>
      <xdr:spPr>
        <a:xfrm>
          <a:off x="22212300" y="16992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49" name="楕円 948">
          <a:extLst>
            <a:ext uri="{FF2B5EF4-FFF2-40B4-BE49-F238E27FC236}">
              <a16:creationId xmlns:a16="http://schemas.microsoft.com/office/drawing/2014/main" id="{00000000-0008-0000-0600-0000B5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50" name="テキスト ボックス 949">
          <a:extLst>
            <a:ext uri="{FF2B5EF4-FFF2-40B4-BE49-F238E27FC236}">
              <a16:creationId xmlns:a16="http://schemas.microsoft.com/office/drawing/2014/main" id="{00000000-0008-0000-0600-0000B6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51" name="楕円 950">
          <a:extLst>
            <a:ext uri="{FF2B5EF4-FFF2-40B4-BE49-F238E27FC236}">
              <a16:creationId xmlns:a16="http://schemas.microsoft.com/office/drawing/2014/main" id="{00000000-0008-0000-0600-0000B7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52" name="テキスト ボックス 951">
          <a:extLst>
            <a:ext uri="{FF2B5EF4-FFF2-40B4-BE49-F238E27FC236}">
              <a16:creationId xmlns:a16="http://schemas.microsoft.com/office/drawing/2014/main" id="{00000000-0008-0000-0600-0000B8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53" name="楕円 952">
          <a:extLst>
            <a:ext uri="{FF2B5EF4-FFF2-40B4-BE49-F238E27FC236}">
              <a16:creationId xmlns:a16="http://schemas.microsoft.com/office/drawing/2014/main" id="{00000000-0008-0000-0600-0000B9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166206</xdr:rowOff>
    </xdr:from>
    <xdr:ext cx="249299" cy="259045"/>
    <xdr:sp macro="" textlink="">
      <xdr:nvSpPr>
        <xdr:cNvPr id="954" name="テキスト ボックス 953">
          <a:extLst>
            <a:ext uri="{FF2B5EF4-FFF2-40B4-BE49-F238E27FC236}">
              <a16:creationId xmlns:a16="http://schemas.microsoft.com/office/drawing/2014/main" id="{00000000-0008-0000-0600-0000BA030000}"/>
            </a:ext>
          </a:extLst>
        </xdr:cNvPr>
        <xdr:cNvSpPr txBox="1"/>
      </xdr:nvSpPr>
      <xdr:spPr>
        <a:xfrm>
          <a:off x="19420650"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55" name="楕円 954">
          <a:extLst>
            <a:ext uri="{FF2B5EF4-FFF2-40B4-BE49-F238E27FC236}">
              <a16:creationId xmlns:a16="http://schemas.microsoft.com/office/drawing/2014/main" id="{00000000-0008-0000-0600-0000BB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166206</xdr:rowOff>
    </xdr:from>
    <xdr:ext cx="249299" cy="259045"/>
    <xdr:sp macro="" textlink="">
      <xdr:nvSpPr>
        <xdr:cNvPr id="956" name="テキスト ボックス 955">
          <a:extLst>
            <a:ext uri="{FF2B5EF4-FFF2-40B4-BE49-F238E27FC236}">
              <a16:creationId xmlns:a16="http://schemas.microsoft.com/office/drawing/2014/main" id="{00000000-0008-0000-0600-0000BC030000}"/>
            </a:ext>
          </a:extLst>
        </xdr:cNvPr>
        <xdr:cNvSpPr txBox="1"/>
      </xdr:nvSpPr>
      <xdr:spPr>
        <a:xfrm>
          <a:off x="18531650"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57" name="正方形/長方形 956">
          <a:extLst>
            <a:ext uri="{FF2B5EF4-FFF2-40B4-BE49-F238E27FC236}">
              <a16:creationId xmlns:a16="http://schemas.microsoft.com/office/drawing/2014/main" id="{00000000-0008-0000-0600-0000B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58" name="正方形/長方形 957">
          <a:extLst>
            <a:ext uri="{FF2B5EF4-FFF2-40B4-BE49-F238E27FC236}">
              <a16:creationId xmlns:a16="http://schemas.microsoft.com/office/drawing/2014/main" id="{00000000-0008-0000-0600-0000B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59" name="テキスト ボックス 958">
          <a:extLst>
            <a:ext uri="{FF2B5EF4-FFF2-40B4-BE49-F238E27FC236}">
              <a16:creationId xmlns:a16="http://schemas.microsoft.com/office/drawing/2014/main" id="{00000000-0008-0000-0600-0000B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性質別決算についての特徴としては、まず、人件費が類似団体平均を大きく上回っていることがあげられる。令和３年度に大きく数値が増加しているのは、令和３年度より志摩広域消防組合が志摩市一般会計へ編入されたことが要因だが、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が類似団体平均を大きく上回っており、合併団体として支所職員が一定以上必要なことや、保育所、ごみ処理、給食等の分野において、統合を進めているものの、一般事務職と異なり、全体的な再配置等が困難なことから定員の適正化が進んでいない状況にあるためである。一方、扶助費については類似団体平均を下回っており、公債費についても、合併特例債を活用した施設整備等を進めているが、今後償還の終了が増加することから、減少傾向となる見込み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普通建設事業費については、津波避難対策として、避難タワーや公共施設等の高い台移転を進めており、令和４年度に大きく増加している。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ふるさと応援基金への積立金は増加傾向にあるため、引き続き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増加傾向を予想しているが、将来的な負担増について注視しながら、慎重な財政運営を継続していくことが求められる。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46,159
45,703
178.94
28,742,374
27,690,584
974,610
15,955,927
19,305,113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37592</xdr:rowOff>
    </xdr:from>
    <xdr:to>
      <xdr:col>24</xdr:col>
      <xdr:colOff>62865</xdr:colOff>
      <xdr:row>37</xdr:row>
      <xdr:rowOff>149987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1092"/>
          <a:ext cx="127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153814</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149987</xdr:rowOff>
    </xdr:from>
    <xdr:to>
      <xdr:col>24</xdr:col>
      <xdr:colOff>152400</xdr:colOff>
      <xdr:row>37</xdr:row>
      <xdr:rowOff>149987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3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155719</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5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37592</xdr:rowOff>
    </xdr:from>
    <xdr:to>
      <xdr:col>24</xdr:col>
      <xdr:colOff>152400</xdr:colOff>
      <xdr:row>30</xdr:row>
      <xdr:rowOff>37592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164465</xdr:rowOff>
    </xdr:from>
    <xdr:to>
      <xdr:col>24</xdr:col>
      <xdr:colOff>63500</xdr:colOff>
      <xdr:row>37</xdr:row>
      <xdr:rowOff>13017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36665"/>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112730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42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89853</xdr:rowOff>
    </xdr:from>
    <xdr:to>
      <xdr:col>24</xdr:col>
      <xdr:colOff>114300</xdr:colOff>
      <xdr:row>36</xdr:row>
      <xdr:rowOff>20003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164465</xdr:rowOff>
    </xdr:from>
    <xdr:to>
      <xdr:col>19</xdr:col>
      <xdr:colOff>177800</xdr:colOff>
      <xdr:row>37</xdr:row>
      <xdr:rowOff>18923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36665"/>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100521</xdr:rowOff>
    </xdr:from>
    <xdr:to>
      <xdr:col>20</xdr:col>
      <xdr:colOff>38100</xdr:colOff>
      <xdr:row>36</xdr:row>
      <xdr:rowOff>30671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47198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147510</xdr:rowOff>
    </xdr:from>
    <xdr:to>
      <xdr:col>15</xdr:col>
      <xdr:colOff>50800</xdr:colOff>
      <xdr:row>37</xdr:row>
      <xdr:rowOff>18923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19710"/>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125666</xdr:rowOff>
    </xdr:from>
    <xdr:to>
      <xdr:col>15</xdr:col>
      <xdr:colOff>101600</xdr:colOff>
      <xdr:row>36</xdr:row>
      <xdr:rowOff>55816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72343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147510</xdr:rowOff>
    </xdr:from>
    <xdr:to>
      <xdr:col>10</xdr:col>
      <xdr:colOff>114300</xdr:colOff>
      <xdr:row>36</xdr:row>
      <xdr:rowOff>155130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197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53086</xdr:rowOff>
    </xdr:from>
    <xdr:to>
      <xdr:col>10</xdr:col>
      <xdr:colOff>165100</xdr:colOff>
      <xdr:row>37</xdr:row>
      <xdr:rowOff>154686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96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145813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48704</xdr:rowOff>
    </xdr:from>
    <xdr:to>
      <xdr:col>6</xdr:col>
      <xdr:colOff>38100</xdr:colOff>
      <xdr:row>37</xdr:row>
      <xdr:rowOff>150304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9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141432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8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133667</xdr:rowOff>
    </xdr:from>
    <xdr:to>
      <xdr:col>24</xdr:col>
      <xdr:colOff>114300</xdr:colOff>
      <xdr:row>37</xdr:row>
      <xdr:rowOff>63817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0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112094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8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113665</xdr:rowOff>
    </xdr:from>
    <xdr:to>
      <xdr:col>20</xdr:col>
      <xdr:colOff>38100</xdr:colOff>
      <xdr:row>37</xdr:row>
      <xdr:rowOff>43815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34942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7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139573</xdr:rowOff>
    </xdr:from>
    <xdr:to>
      <xdr:col>15</xdr:col>
      <xdr:colOff>101600</xdr:colOff>
      <xdr:row>37</xdr:row>
      <xdr:rowOff>69723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60850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96710</xdr:rowOff>
    </xdr:from>
    <xdr:to>
      <xdr:col>10</xdr:col>
      <xdr:colOff>165100</xdr:colOff>
      <xdr:row>37</xdr:row>
      <xdr:rowOff>26860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6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43387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44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104330</xdr:rowOff>
    </xdr:from>
    <xdr:to>
      <xdr:col>6</xdr:col>
      <xdr:colOff>38100</xdr:colOff>
      <xdr:row>37</xdr:row>
      <xdr:rowOff>34480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51007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5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39994</xdr:rowOff>
    </xdr:from>
    <xdr:to>
      <xdr:col>24</xdr:col>
      <xdr:colOff>62865</xdr:colOff>
      <xdr:row>59</xdr:row>
      <xdr:rowOff>52163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3944"/>
          <a:ext cx="1270" cy="1383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55990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52163</xdr:rowOff>
    </xdr:from>
    <xdr:to>
      <xdr:col>24</xdr:col>
      <xdr:colOff>152400</xdr:colOff>
      <xdr:row>59</xdr:row>
      <xdr:rowOff>52163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67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158121</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1,314,093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39994</xdr:rowOff>
    </xdr:from>
    <xdr:to>
      <xdr:col>24</xdr:col>
      <xdr:colOff>152400</xdr:colOff>
      <xdr:row>51</xdr:row>
      <xdr:rowOff>39994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160953</xdr:rowOff>
    </xdr:from>
    <xdr:to>
      <xdr:col>24</xdr:col>
      <xdr:colOff>63500</xdr:colOff>
      <xdr:row>58</xdr:row>
      <xdr:rowOff>166150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105053"/>
          <a:ext cx="838200" cy="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99248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71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76371</xdr:rowOff>
    </xdr:from>
    <xdr:to>
      <xdr:col>24</xdr:col>
      <xdr:colOff>114300</xdr:colOff>
      <xdr:row>59</xdr:row>
      <xdr:rowOff>6521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69334</xdr:rowOff>
    </xdr:from>
    <xdr:to>
      <xdr:col>19</xdr:col>
      <xdr:colOff>177800</xdr:colOff>
      <xdr:row>58</xdr:row>
      <xdr:rowOff>160953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13434"/>
          <a:ext cx="889000" cy="9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73365</xdr:rowOff>
    </xdr:from>
    <xdr:to>
      <xdr:col>20</xdr:col>
      <xdr:colOff>38100</xdr:colOff>
      <xdr:row>59</xdr:row>
      <xdr:rowOff>3515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1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20042</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69334</xdr:rowOff>
    </xdr:from>
    <xdr:to>
      <xdr:col>15</xdr:col>
      <xdr:colOff>50800</xdr:colOff>
      <xdr:row>59</xdr:row>
      <xdr:rowOff>12833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13434"/>
          <a:ext cx="889000" cy="11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161600</xdr:rowOff>
    </xdr:from>
    <xdr:to>
      <xdr:col>15</xdr:col>
      <xdr:colOff>101600</xdr:colOff>
      <xdr:row>58</xdr:row>
      <xdr:rowOff>91750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3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108277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0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12833</xdr:rowOff>
    </xdr:from>
    <xdr:to>
      <xdr:col>10</xdr:col>
      <xdr:colOff>114300</xdr:colOff>
      <xdr:row>59</xdr:row>
      <xdr:rowOff>20002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128383"/>
          <a:ext cx="889000" cy="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144160</xdr:rowOff>
    </xdr:from>
    <xdr:to>
      <xdr:col>10</xdr:col>
      <xdr:colOff>165100</xdr:colOff>
      <xdr:row>59</xdr:row>
      <xdr:rowOff>74310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8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65437</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1018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147655</xdr:rowOff>
    </xdr:from>
    <xdr:to>
      <xdr:col>6</xdr:col>
      <xdr:colOff>38100</xdr:colOff>
      <xdr:row>59</xdr:row>
      <xdr:rowOff>77805</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9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68932</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1018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115350</xdr:rowOff>
    </xdr:from>
    <xdr:to>
      <xdr:col>24</xdr:col>
      <xdr:colOff>114300</xdr:colOff>
      <xdr:row>59</xdr:row>
      <xdr:rowOff>45500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54797</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9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110153</xdr:rowOff>
    </xdr:from>
    <xdr:to>
      <xdr:col>20</xdr:col>
      <xdr:colOff>38100</xdr:colOff>
      <xdr:row>59</xdr:row>
      <xdr:rowOff>40303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5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31430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146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18534</xdr:rowOff>
    </xdr:from>
    <xdr:to>
      <xdr:col>15</xdr:col>
      <xdr:colOff>101600</xdr:colOff>
      <xdr:row>58</xdr:row>
      <xdr:rowOff>120134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6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111261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10055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133483</xdr:rowOff>
    </xdr:from>
    <xdr:to>
      <xdr:col>10</xdr:col>
      <xdr:colOff>165100</xdr:colOff>
      <xdr:row>59</xdr:row>
      <xdr:rowOff>63633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7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80160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85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140652</xdr:rowOff>
    </xdr:from>
    <xdr:to>
      <xdr:col>6</xdr:col>
      <xdr:colOff>38100</xdr:colOff>
      <xdr:row>59</xdr:row>
      <xdr:rowOff>70802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8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87329</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859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9800</xdr:rowOff>
    </xdr:from>
    <xdr:to>
      <xdr:col>24</xdr:col>
      <xdr:colOff>62865</xdr:colOff>
      <xdr:row>77</xdr:row>
      <xdr:rowOff>74544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54200"/>
          <a:ext cx="1270" cy="921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78371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8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74544</xdr:rowOff>
    </xdr:from>
    <xdr:to>
      <xdr:col>24</xdr:col>
      <xdr:colOff>152400</xdr:colOff>
      <xdr:row>77</xdr:row>
      <xdr:rowOff>74544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7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127927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12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9800</xdr:rowOff>
    </xdr:from>
    <xdr:to>
      <xdr:col>24</xdr:col>
      <xdr:colOff>152400</xdr:colOff>
      <xdr:row>72</xdr:row>
      <xdr:rowOff>9800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29890</xdr:rowOff>
    </xdr:from>
    <xdr:to>
      <xdr:col>24</xdr:col>
      <xdr:colOff>63500</xdr:colOff>
      <xdr:row>76</xdr:row>
      <xdr:rowOff>63595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60090"/>
          <a:ext cx="838200" cy="3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133394</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206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110517</xdr:rowOff>
    </xdr:from>
    <xdr:to>
      <xdr:col>24</xdr:col>
      <xdr:colOff>114300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63595</xdr:rowOff>
    </xdr:from>
    <xdr:to>
      <xdr:col>19</xdr:col>
      <xdr:colOff>177800</xdr:colOff>
      <xdr:row>77</xdr:row>
      <xdr:rowOff>23118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93795"/>
          <a:ext cx="889000" cy="13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70173</xdr:rowOff>
    </xdr:from>
    <xdr:to>
      <xdr:col>20</xdr:col>
      <xdr:colOff>38100</xdr:colOff>
      <xdr:row>76</xdr:row>
      <xdr:rowOff>322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16850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23118</xdr:rowOff>
    </xdr:from>
    <xdr:to>
      <xdr:col>15</xdr:col>
      <xdr:colOff>50800</xdr:colOff>
      <xdr:row>77</xdr:row>
      <xdr:rowOff>38998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24768"/>
          <a:ext cx="889000" cy="1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26127</xdr:rowOff>
    </xdr:from>
    <xdr:to>
      <xdr:col>15</xdr:col>
      <xdr:colOff>101600</xdr:colOff>
      <xdr:row>76</xdr:row>
      <xdr:rowOff>127727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144253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38998</xdr:rowOff>
    </xdr:from>
    <xdr:to>
      <xdr:col>10</xdr:col>
      <xdr:colOff>114300</xdr:colOff>
      <xdr:row>77</xdr:row>
      <xdr:rowOff>69693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40648"/>
          <a:ext cx="889000" cy="3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110603</xdr:rowOff>
    </xdr:from>
    <xdr:to>
      <xdr:col>10</xdr:col>
      <xdr:colOff>165100</xdr:colOff>
      <xdr:row>77</xdr:row>
      <xdr:rowOff>40753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57280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1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135851</xdr:rowOff>
    </xdr:from>
    <xdr:to>
      <xdr:col>6</xdr:col>
      <xdr:colOff>38100</xdr:colOff>
      <xdr:row>77</xdr:row>
      <xdr:rowOff>66001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6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82527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150540</xdr:rowOff>
    </xdr:from>
    <xdr:to>
      <xdr:col>24</xdr:col>
      <xdr:colOff>114300</xdr:colOff>
      <xdr:row>76</xdr:row>
      <xdr:rowOff>80690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0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128967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87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12795</xdr:rowOff>
    </xdr:from>
    <xdr:to>
      <xdr:col>20</xdr:col>
      <xdr:colOff>38100</xdr:colOff>
      <xdr:row>76</xdr:row>
      <xdr:rowOff>114395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105522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3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143768</xdr:rowOff>
    </xdr:from>
    <xdr:to>
      <xdr:col>15</xdr:col>
      <xdr:colOff>101600</xdr:colOff>
      <xdr:row>77</xdr:row>
      <xdr:rowOff>73918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7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65045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6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159648</xdr:rowOff>
    </xdr:from>
    <xdr:to>
      <xdr:col>10</xdr:col>
      <xdr:colOff>165100</xdr:colOff>
      <xdr:row>77</xdr:row>
      <xdr:rowOff>89798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8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80925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8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18893</xdr:rowOff>
    </xdr:from>
    <xdr:to>
      <xdr:col>6</xdr:col>
      <xdr:colOff>38100</xdr:colOff>
      <xdr:row>77</xdr:row>
      <xdr:rowOff>120493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111620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1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124430</xdr:rowOff>
    </xdr:from>
    <xdr:to>
      <xdr:col>24</xdr:col>
      <xdr:colOff>62865</xdr:colOff>
      <xdr:row>98</xdr:row>
      <xdr:rowOff>162429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54930"/>
          <a:ext cx="1270" cy="140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166256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162429</xdr:rowOff>
    </xdr:from>
    <xdr:to>
      <xdr:col>24</xdr:col>
      <xdr:colOff>152400</xdr:colOff>
      <xdr:row>98</xdr:row>
      <xdr:rowOff>162429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71107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464,676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124430</xdr:rowOff>
    </xdr:from>
    <xdr:to>
      <xdr:col>24</xdr:col>
      <xdr:colOff>152400</xdr:colOff>
      <xdr:row>90</xdr:row>
      <xdr:rowOff>124430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5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62280</xdr:rowOff>
    </xdr:from>
    <xdr:to>
      <xdr:col>24</xdr:col>
      <xdr:colOff>63500</xdr:colOff>
      <xdr:row>98</xdr:row>
      <xdr:rowOff>68693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864380"/>
          <a:ext cx="838200" cy="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27351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5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4474</xdr:rowOff>
    </xdr:from>
    <xdr:to>
      <xdr:col>24</xdr:col>
      <xdr:colOff>114300</xdr:colOff>
      <xdr:row>98</xdr:row>
      <xdr:rowOff>106074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0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68693</xdr:rowOff>
    </xdr:from>
    <xdr:to>
      <xdr:col>19</xdr:col>
      <xdr:colOff>177800</xdr:colOff>
      <xdr:row>98</xdr:row>
      <xdr:rowOff>101616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870793"/>
          <a:ext cx="889000" cy="3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8691</xdr:rowOff>
    </xdr:from>
    <xdr:to>
      <xdr:col>20</xdr:col>
      <xdr:colOff>38100</xdr:colOff>
      <xdr:row>98</xdr:row>
      <xdr:rowOff>110291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1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126818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58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91675</xdr:rowOff>
    </xdr:from>
    <xdr:to>
      <xdr:col>15</xdr:col>
      <xdr:colOff>50800</xdr:colOff>
      <xdr:row>98</xdr:row>
      <xdr:rowOff>101616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893775"/>
          <a:ext cx="889000" cy="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33361</xdr:rowOff>
    </xdr:from>
    <xdr:to>
      <xdr:col>15</xdr:col>
      <xdr:colOff>101600</xdr:colOff>
      <xdr:row>98</xdr:row>
      <xdr:rowOff>134961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3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151488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88184</xdr:rowOff>
    </xdr:from>
    <xdr:to>
      <xdr:col>10</xdr:col>
      <xdr:colOff>114300</xdr:colOff>
      <xdr:row>98</xdr:row>
      <xdr:rowOff>91675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890284"/>
          <a:ext cx="889000" cy="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79609</xdr:rowOff>
    </xdr:from>
    <xdr:to>
      <xdr:col>10</xdr:col>
      <xdr:colOff>165100</xdr:colOff>
      <xdr:row>99</xdr:row>
      <xdr:rowOff>9759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8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886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97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86131</xdr:rowOff>
    </xdr:from>
    <xdr:to>
      <xdr:col>6</xdr:col>
      <xdr:colOff>38100</xdr:colOff>
      <xdr:row>99</xdr:row>
      <xdr:rowOff>16281</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88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7408</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98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11480</xdr:rowOff>
    </xdr:from>
    <xdr:to>
      <xdr:col>24</xdr:col>
      <xdr:colOff>114300</xdr:colOff>
      <xdr:row>98</xdr:row>
      <xdr:rowOff>113080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1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154352</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8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17893</xdr:rowOff>
    </xdr:from>
    <xdr:to>
      <xdr:col>20</xdr:col>
      <xdr:colOff>38100</xdr:colOff>
      <xdr:row>98</xdr:row>
      <xdr:rowOff>119493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1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110620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1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50816</xdr:rowOff>
    </xdr:from>
    <xdr:to>
      <xdr:col>15</xdr:col>
      <xdr:colOff>101600</xdr:colOff>
      <xdr:row>98</xdr:row>
      <xdr:rowOff>152416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5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143543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4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40875</xdr:rowOff>
    </xdr:from>
    <xdr:to>
      <xdr:col>10</xdr:col>
      <xdr:colOff>165100</xdr:colOff>
      <xdr:row>98</xdr:row>
      <xdr:rowOff>142475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4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159002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61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37384</xdr:rowOff>
    </xdr:from>
    <xdr:to>
      <xdr:col>6</xdr:col>
      <xdr:colOff>38100</xdr:colOff>
      <xdr:row>98</xdr:row>
      <xdr:rowOff>138984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3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155511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61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21155</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64655"/>
          <a:ext cx="1270" cy="162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139282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3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21155</xdr:rowOff>
    </xdr:from>
    <xdr:to>
      <xdr:col>55</xdr:col>
      <xdr:colOff>88900</xdr:colOff>
      <xdr:row>30</xdr:row>
      <xdr:rowOff>21155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6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33238</xdr:rowOff>
    </xdr:from>
    <xdr:to>
      <xdr:col>55</xdr:col>
      <xdr:colOff>0</xdr:colOff>
      <xdr:row>39</xdr:row>
      <xdr:rowOff>51853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719788"/>
          <a:ext cx="8382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142148</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143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119271</xdr:rowOff>
    </xdr:from>
    <xdr:to>
      <xdr:col>55</xdr:col>
      <xdr:colOff>50800</xdr:colOff>
      <xdr:row>38</xdr:row>
      <xdr:rowOff>49421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51853</xdr:rowOff>
    </xdr:from>
    <xdr:to>
      <xdr:col>50</xdr:col>
      <xdr:colOff>114300</xdr:colOff>
      <xdr:row>39</xdr:row>
      <xdr:rowOff>94307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73840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132987</xdr:rowOff>
    </xdr:from>
    <xdr:to>
      <xdr:col>50</xdr:col>
      <xdr:colOff>165100</xdr:colOff>
      <xdr:row>38</xdr:row>
      <xdr:rowOff>63137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79664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94307</xdr:rowOff>
    </xdr:from>
    <xdr:to>
      <xdr:col>45</xdr:col>
      <xdr:colOff>177800</xdr:colOff>
      <xdr:row>39</xdr:row>
      <xdr:rowOff>94633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780857"/>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158133</xdr:rowOff>
    </xdr:from>
    <xdr:to>
      <xdr:col>46</xdr:col>
      <xdr:colOff>38100</xdr:colOff>
      <xdr:row>38</xdr:row>
      <xdr:rowOff>88283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104810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94633</xdr:rowOff>
    </xdr:from>
    <xdr:to>
      <xdr:col>41</xdr:col>
      <xdr:colOff>50800</xdr:colOff>
      <xdr:row>39</xdr:row>
      <xdr:rowOff>95939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781183"/>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159439</xdr:rowOff>
    </xdr:from>
    <xdr:to>
      <xdr:col>41</xdr:col>
      <xdr:colOff>101600</xdr:colOff>
      <xdr:row>38</xdr:row>
      <xdr:rowOff>89589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0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106116</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78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168584</xdr:rowOff>
    </xdr:from>
    <xdr:to>
      <xdr:col>36</xdr:col>
      <xdr:colOff>165100</xdr:colOff>
      <xdr:row>38</xdr:row>
      <xdr:rowOff>98734</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51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115261</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87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153888</xdr:rowOff>
    </xdr:from>
    <xdr:to>
      <xdr:col>55</xdr:col>
      <xdr:colOff>50800</xdr:colOff>
      <xdr:row>39</xdr:row>
      <xdr:rowOff>84038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68815</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839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1053</xdr:rowOff>
    </xdr:from>
    <xdr:to>
      <xdr:col>50</xdr:col>
      <xdr:colOff>165100</xdr:colOff>
      <xdr:row>39</xdr:row>
      <xdr:rowOff>102653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6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93780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780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43507</xdr:rowOff>
    </xdr:from>
    <xdr:to>
      <xdr:col>46</xdr:col>
      <xdr:colOff>38100</xdr:colOff>
      <xdr:row>39</xdr:row>
      <xdr:rowOff>145107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7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136234</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93333" y="682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43833</xdr:rowOff>
    </xdr:from>
    <xdr:to>
      <xdr:col>41</xdr:col>
      <xdr:colOff>101600</xdr:colOff>
      <xdr:row>39</xdr:row>
      <xdr:rowOff>145433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73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136560</xdr:rowOff>
    </xdr:from>
    <xdr:ext cx="313932"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04333" y="6823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45139</xdr:rowOff>
    </xdr:from>
    <xdr:to>
      <xdr:col>36</xdr:col>
      <xdr:colOff>165100</xdr:colOff>
      <xdr:row>39</xdr:row>
      <xdr:rowOff>146739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73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137866</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847650" y="68244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142291</xdr:rowOff>
    </xdr:from>
    <xdr:to>
      <xdr:col>54</xdr:col>
      <xdr:colOff>189865</xdr:colOff>
      <xdr:row>59</xdr:row>
      <xdr:rowOff>40096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14791"/>
          <a:ext cx="1270" cy="1440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43923</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15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40096</xdr:rowOff>
    </xdr:from>
    <xdr:to>
      <xdr:col>55</xdr:col>
      <xdr:colOff>88900</xdr:colOff>
      <xdr:row>59</xdr:row>
      <xdr:rowOff>40096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155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88968</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9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137,762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142291</xdr:rowOff>
    </xdr:from>
    <xdr:to>
      <xdr:col>55</xdr:col>
      <xdr:colOff>88900</xdr:colOff>
      <xdr:row>50</xdr:row>
      <xdr:rowOff>142291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1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86523</xdr:rowOff>
    </xdr:from>
    <xdr:to>
      <xdr:col>55</xdr:col>
      <xdr:colOff>0</xdr:colOff>
      <xdr:row>58</xdr:row>
      <xdr:rowOff>151685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10030623"/>
          <a:ext cx="838200" cy="6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163680</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93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140803</xdr:rowOff>
    </xdr:from>
    <xdr:to>
      <xdr:col>55</xdr:col>
      <xdr:colOff>50800</xdr:colOff>
      <xdr:row>57</xdr:row>
      <xdr:rowOff>70953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74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133996</xdr:rowOff>
    </xdr:from>
    <xdr:to>
      <xdr:col>50</xdr:col>
      <xdr:colOff>114300</xdr:colOff>
      <xdr:row>58</xdr:row>
      <xdr:rowOff>151685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10078096"/>
          <a:ext cx="889000" cy="1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135872</xdr:rowOff>
    </xdr:from>
    <xdr:to>
      <xdr:col>50</xdr:col>
      <xdr:colOff>165100</xdr:colOff>
      <xdr:row>57</xdr:row>
      <xdr:rowOff>66022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3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82549</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51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133996</xdr:rowOff>
    </xdr:from>
    <xdr:to>
      <xdr:col>45</xdr:col>
      <xdr:colOff>177800</xdr:colOff>
      <xdr:row>59</xdr:row>
      <xdr:rowOff>5283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10078096"/>
          <a:ext cx="889000" cy="4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145614</xdr:rowOff>
    </xdr:from>
    <xdr:to>
      <xdr:col>46</xdr:col>
      <xdr:colOff>38100</xdr:colOff>
      <xdr:row>57</xdr:row>
      <xdr:rowOff>75764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4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92291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52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5283</xdr:rowOff>
    </xdr:from>
    <xdr:to>
      <xdr:col>41</xdr:col>
      <xdr:colOff>50800</xdr:colOff>
      <xdr:row>59</xdr:row>
      <xdr:rowOff>19119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10120833"/>
          <a:ext cx="889000" cy="1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137113</xdr:rowOff>
    </xdr:from>
    <xdr:to>
      <xdr:col>41</xdr:col>
      <xdr:colOff>101600</xdr:colOff>
      <xdr:row>58</xdr:row>
      <xdr:rowOff>67263</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90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83790</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68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134859</xdr:rowOff>
    </xdr:from>
    <xdr:to>
      <xdr:col>36</xdr:col>
      <xdr:colOff>165100</xdr:colOff>
      <xdr:row>58</xdr:row>
      <xdr:rowOff>65009</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907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81536</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68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35723</xdr:rowOff>
    </xdr:from>
    <xdr:to>
      <xdr:col>55</xdr:col>
      <xdr:colOff>50800</xdr:colOff>
      <xdr:row>58</xdr:row>
      <xdr:rowOff>137323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7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122100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9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100885</xdr:rowOff>
    </xdr:from>
    <xdr:to>
      <xdr:col>50</xdr:col>
      <xdr:colOff>165100</xdr:colOff>
      <xdr:row>59</xdr:row>
      <xdr:rowOff>31035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1004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22162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1013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83196</xdr:rowOff>
    </xdr:from>
    <xdr:to>
      <xdr:col>46</xdr:col>
      <xdr:colOff>38100</xdr:colOff>
      <xdr:row>59</xdr:row>
      <xdr:rowOff>13346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1002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4473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1012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125933</xdr:rowOff>
    </xdr:from>
    <xdr:to>
      <xdr:col>41</xdr:col>
      <xdr:colOff>101600</xdr:colOff>
      <xdr:row>59</xdr:row>
      <xdr:rowOff>56083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1007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47210</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626428" y="1016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139769</xdr:rowOff>
    </xdr:from>
    <xdr:to>
      <xdr:col>36</xdr:col>
      <xdr:colOff>165100</xdr:colOff>
      <xdr:row>59</xdr:row>
      <xdr:rowOff>69919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1008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61046</xdr:rowOff>
    </xdr:from>
    <xdr:ext cx="469744"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37428" y="10176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73086</xdr:rowOff>
    </xdr:from>
    <xdr:to>
      <xdr:col>54</xdr:col>
      <xdr:colOff>189865</xdr:colOff>
      <xdr:row>78</xdr:row>
      <xdr:rowOff>121193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417486"/>
          <a:ext cx="1270" cy="107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125020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121193</xdr:rowOff>
    </xdr:from>
    <xdr:to>
      <xdr:col>55</xdr:col>
      <xdr:colOff>88900</xdr:colOff>
      <xdr:row>78</xdr:row>
      <xdr:rowOff>121193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4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19763</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19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73086</xdr:rowOff>
    </xdr:from>
    <xdr:to>
      <xdr:col>55</xdr:col>
      <xdr:colOff>88900</xdr:colOff>
      <xdr:row>72</xdr:row>
      <xdr:rowOff>73086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4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73355</xdr:rowOff>
    </xdr:from>
    <xdr:to>
      <xdr:col>55</xdr:col>
      <xdr:colOff>0</xdr:colOff>
      <xdr:row>78</xdr:row>
      <xdr:rowOff>77315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46455"/>
          <a:ext cx="838200" cy="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146214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764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123337</xdr:rowOff>
    </xdr:from>
    <xdr:to>
      <xdr:col>55</xdr:col>
      <xdr:colOff>50800</xdr:colOff>
      <xdr:row>78</xdr:row>
      <xdr:rowOff>53487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23636</xdr:rowOff>
    </xdr:from>
    <xdr:to>
      <xdr:col>50</xdr:col>
      <xdr:colOff>114300</xdr:colOff>
      <xdr:row>78</xdr:row>
      <xdr:rowOff>73355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96736"/>
          <a:ext cx="889000" cy="4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119176</xdr:rowOff>
    </xdr:from>
    <xdr:to>
      <xdr:col>50</xdr:col>
      <xdr:colOff>165100</xdr:colOff>
      <xdr:row>78</xdr:row>
      <xdr:rowOff>49326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65853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23636</xdr:rowOff>
    </xdr:from>
    <xdr:to>
      <xdr:col>45</xdr:col>
      <xdr:colOff>177800</xdr:colOff>
      <xdr:row>78</xdr:row>
      <xdr:rowOff>107477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96736"/>
          <a:ext cx="889000" cy="8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112016</xdr:rowOff>
    </xdr:from>
    <xdr:to>
      <xdr:col>46</xdr:col>
      <xdr:colOff>38100</xdr:colOff>
      <xdr:row>78</xdr:row>
      <xdr:rowOff>42166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58693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102287</xdr:rowOff>
    </xdr:from>
    <xdr:to>
      <xdr:col>41</xdr:col>
      <xdr:colOff>50800</xdr:colOff>
      <xdr:row>78</xdr:row>
      <xdr:rowOff>107477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75387"/>
          <a:ext cx="889000" cy="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30607</xdr:rowOff>
    </xdr:from>
    <xdr:to>
      <xdr:col>41</xdr:col>
      <xdr:colOff>101600</xdr:colOff>
      <xdr:row>78</xdr:row>
      <xdr:rowOff>132207</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40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148734</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30218</xdr:rowOff>
    </xdr:from>
    <xdr:to>
      <xdr:col>36</xdr:col>
      <xdr:colOff>165100</xdr:colOff>
      <xdr:row>78</xdr:row>
      <xdr:rowOff>131818</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40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148345</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7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26515</xdr:rowOff>
    </xdr:from>
    <xdr:to>
      <xdr:col>55</xdr:col>
      <xdr:colOff>50800</xdr:colOff>
      <xdr:row>78</xdr:row>
      <xdr:rowOff>128115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112892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1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22555</xdr:rowOff>
    </xdr:from>
    <xdr:to>
      <xdr:col>50</xdr:col>
      <xdr:colOff>165100</xdr:colOff>
      <xdr:row>78</xdr:row>
      <xdr:rowOff>124155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115282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144286</xdr:rowOff>
    </xdr:from>
    <xdr:to>
      <xdr:col>46</xdr:col>
      <xdr:colOff>38100</xdr:colOff>
      <xdr:row>78</xdr:row>
      <xdr:rowOff>74436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4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65563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3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56677</xdr:rowOff>
    </xdr:from>
    <xdr:to>
      <xdr:col>41</xdr:col>
      <xdr:colOff>101600</xdr:colOff>
      <xdr:row>78</xdr:row>
      <xdr:rowOff>158277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2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149404</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2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51487</xdr:rowOff>
    </xdr:from>
    <xdr:to>
      <xdr:col>36</xdr:col>
      <xdr:colOff>165100</xdr:colOff>
      <xdr:row>78</xdr:row>
      <xdr:rowOff>153087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2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144214</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17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95847</xdr:rowOff>
    </xdr:from>
    <xdr:to>
      <xdr:col>54</xdr:col>
      <xdr:colOff>189865</xdr:colOff>
      <xdr:row>98</xdr:row>
      <xdr:rowOff>112173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526347"/>
          <a:ext cx="1270" cy="1387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116000</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1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112173</xdr:rowOff>
    </xdr:from>
    <xdr:to>
      <xdr:col>55</xdr:col>
      <xdr:colOff>88900</xdr:colOff>
      <xdr:row>98</xdr:row>
      <xdr:rowOff>112173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1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42524</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30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95847</xdr:rowOff>
    </xdr:from>
    <xdr:to>
      <xdr:col>55</xdr:col>
      <xdr:colOff>88900</xdr:colOff>
      <xdr:row>90</xdr:row>
      <xdr:rowOff>95847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52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58623</xdr:rowOff>
    </xdr:from>
    <xdr:to>
      <xdr:col>55</xdr:col>
      <xdr:colOff>0</xdr:colOff>
      <xdr:row>98</xdr:row>
      <xdr:rowOff>77739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860723"/>
          <a:ext cx="838200" cy="1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23680</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1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803</xdr:rowOff>
    </xdr:from>
    <xdr:to>
      <xdr:col>55</xdr:col>
      <xdr:colOff>50800</xdr:colOff>
      <xdr:row>96</xdr:row>
      <xdr:rowOff>102403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6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77739</xdr:rowOff>
    </xdr:from>
    <xdr:to>
      <xdr:col>50</xdr:col>
      <xdr:colOff>114300</xdr:colOff>
      <xdr:row>98</xdr:row>
      <xdr:rowOff>80865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879839"/>
          <a:ext cx="889000" cy="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156460</xdr:rowOff>
    </xdr:from>
    <xdr:to>
      <xdr:col>50</xdr:col>
      <xdr:colOff>165100</xdr:colOff>
      <xdr:row>96</xdr:row>
      <xdr:rowOff>86610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103137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80865</xdr:rowOff>
    </xdr:from>
    <xdr:to>
      <xdr:col>45</xdr:col>
      <xdr:colOff>177800</xdr:colOff>
      <xdr:row>98</xdr:row>
      <xdr:rowOff>86664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882965"/>
          <a:ext cx="889000" cy="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35083</xdr:rowOff>
    </xdr:from>
    <xdr:to>
      <xdr:col>46</xdr:col>
      <xdr:colOff>38100</xdr:colOff>
      <xdr:row>96</xdr:row>
      <xdr:rowOff>136683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9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153210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6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86664</xdr:rowOff>
    </xdr:from>
    <xdr:to>
      <xdr:col>41</xdr:col>
      <xdr:colOff>50800</xdr:colOff>
      <xdr:row>98</xdr:row>
      <xdr:rowOff>98104</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888764"/>
          <a:ext cx="889000" cy="1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143145</xdr:rowOff>
    </xdr:from>
    <xdr:to>
      <xdr:col>41</xdr:col>
      <xdr:colOff>101600</xdr:colOff>
      <xdr:row>97</xdr:row>
      <xdr:rowOff>73295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60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89822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7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139573</xdr:rowOff>
    </xdr:from>
    <xdr:to>
      <xdr:col>36</xdr:col>
      <xdr:colOff>165100</xdr:colOff>
      <xdr:row>97</xdr:row>
      <xdr:rowOff>69723</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9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86250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7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7823</xdr:rowOff>
    </xdr:from>
    <xdr:to>
      <xdr:col>55</xdr:col>
      <xdr:colOff>50800</xdr:colOff>
      <xdr:row>98</xdr:row>
      <xdr:rowOff>109423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80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94200</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72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26939</xdr:rowOff>
    </xdr:from>
    <xdr:to>
      <xdr:col>50</xdr:col>
      <xdr:colOff>165100</xdr:colOff>
      <xdr:row>98</xdr:row>
      <xdr:rowOff>128539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82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119666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92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30065</xdr:rowOff>
    </xdr:from>
    <xdr:to>
      <xdr:col>46</xdr:col>
      <xdr:colOff>38100</xdr:colOff>
      <xdr:row>98</xdr:row>
      <xdr:rowOff>131665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83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122792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92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35864</xdr:rowOff>
    </xdr:from>
    <xdr:to>
      <xdr:col>41</xdr:col>
      <xdr:colOff>101600</xdr:colOff>
      <xdr:row>98</xdr:row>
      <xdr:rowOff>137464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83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128591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93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47304</xdr:rowOff>
    </xdr:from>
    <xdr:to>
      <xdr:col>36</xdr:col>
      <xdr:colOff>165100</xdr:colOff>
      <xdr:row>98</xdr:row>
      <xdr:rowOff>148904</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84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140031</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94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32848</xdr:rowOff>
    </xdr:from>
    <xdr:to>
      <xdr:col>85</xdr:col>
      <xdr:colOff>126364</xdr:colOff>
      <xdr:row>38</xdr:row>
      <xdr:rowOff>16104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47798"/>
          <a:ext cx="1269" cy="118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19931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53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16104</xdr:rowOff>
    </xdr:from>
    <xdr:to>
      <xdr:col>86</xdr:col>
      <xdr:colOff>25400</xdr:colOff>
      <xdr:row>38</xdr:row>
      <xdr:rowOff>16104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3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150975</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32848</xdr:rowOff>
    </xdr:from>
    <xdr:to>
      <xdr:col>86</xdr:col>
      <xdr:colOff>25400</xdr:colOff>
      <xdr:row>31</xdr:row>
      <xdr:rowOff>32848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42640</xdr:rowOff>
    </xdr:from>
    <xdr:to>
      <xdr:col>85</xdr:col>
      <xdr:colOff>127000</xdr:colOff>
      <xdr:row>35</xdr:row>
      <xdr:rowOff>73787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043390"/>
          <a:ext cx="838200" cy="3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162367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63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12490</xdr:rowOff>
    </xdr:from>
    <xdr:to>
      <xdr:col>85</xdr:col>
      <xdr:colOff>177800</xdr:colOff>
      <xdr:row>36</xdr:row>
      <xdr:rowOff>114090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8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73787</xdr:rowOff>
    </xdr:from>
    <xdr:to>
      <xdr:col>81</xdr:col>
      <xdr:colOff>50800</xdr:colOff>
      <xdr:row>35</xdr:row>
      <xdr:rowOff>167094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074537"/>
          <a:ext cx="889000" cy="9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166967</xdr:rowOff>
    </xdr:from>
    <xdr:to>
      <xdr:col>81</xdr:col>
      <xdr:colOff>101600</xdr:colOff>
      <xdr:row>36</xdr:row>
      <xdr:rowOff>97117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88244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26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167094</xdr:rowOff>
    </xdr:from>
    <xdr:to>
      <xdr:col>76</xdr:col>
      <xdr:colOff>114300</xdr:colOff>
      <xdr:row>36</xdr:row>
      <xdr:rowOff>40221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167844"/>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156737</xdr:rowOff>
    </xdr:from>
    <xdr:to>
      <xdr:col>76</xdr:col>
      <xdr:colOff>165100</xdr:colOff>
      <xdr:row>36</xdr:row>
      <xdr:rowOff>86887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78014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25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40221</xdr:rowOff>
    </xdr:from>
    <xdr:to>
      <xdr:col>71</xdr:col>
      <xdr:colOff>177800</xdr:colOff>
      <xdr:row>36</xdr:row>
      <xdr:rowOff>56337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212421"/>
          <a:ext cx="889000" cy="1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140030</xdr:rowOff>
    </xdr:from>
    <xdr:to>
      <xdr:col>72</xdr:col>
      <xdr:colOff>38100</xdr:colOff>
      <xdr:row>37</xdr:row>
      <xdr:rowOff>70180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61307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0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145821</xdr:rowOff>
    </xdr:from>
    <xdr:to>
      <xdr:col>67</xdr:col>
      <xdr:colOff>101600</xdr:colOff>
      <xdr:row>37</xdr:row>
      <xdr:rowOff>75971</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18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67098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1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163290</xdr:rowOff>
    </xdr:from>
    <xdr:to>
      <xdr:col>85</xdr:col>
      <xdr:colOff>177800</xdr:colOff>
      <xdr:row>35</xdr:row>
      <xdr:rowOff>93440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99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14717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84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22987</xdr:rowOff>
    </xdr:from>
    <xdr:to>
      <xdr:col>81</xdr:col>
      <xdr:colOff>101600</xdr:colOff>
      <xdr:row>35</xdr:row>
      <xdr:rowOff>124587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2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141114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79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116294</xdr:rowOff>
    </xdr:from>
    <xdr:to>
      <xdr:col>76</xdr:col>
      <xdr:colOff>165100</xdr:colOff>
      <xdr:row>36</xdr:row>
      <xdr:rowOff>46444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1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62971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89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160871</xdr:rowOff>
    </xdr:from>
    <xdr:to>
      <xdr:col>72</xdr:col>
      <xdr:colOff>38100</xdr:colOff>
      <xdr:row>36</xdr:row>
      <xdr:rowOff>91021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16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107548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3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5537</xdr:rowOff>
    </xdr:from>
    <xdr:to>
      <xdr:col>67</xdr:col>
      <xdr:colOff>101600</xdr:colOff>
      <xdr:row>36</xdr:row>
      <xdr:rowOff>107137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7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123664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5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62395</xdr:rowOff>
    </xdr:from>
    <xdr:to>
      <xdr:col>85</xdr:col>
      <xdr:colOff>126364</xdr:colOff>
      <xdr:row>59</xdr:row>
      <xdr:rowOff>72301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34895"/>
          <a:ext cx="1269" cy="155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76128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9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72301</xdr:rowOff>
    </xdr:from>
    <xdr:to>
      <xdr:col>86</xdr:col>
      <xdr:colOff>25400</xdr:colOff>
      <xdr:row>59</xdr:row>
      <xdr:rowOff>72301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8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9072</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10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150,087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62395</xdr:rowOff>
    </xdr:from>
    <xdr:to>
      <xdr:col>86</xdr:col>
      <xdr:colOff>25400</xdr:colOff>
      <xdr:row>50</xdr:row>
      <xdr:rowOff>62395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3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6515</xdr:rowOff>
    </xdr:from>
    <xdr:to>
      <xdr:col>85</xdr:col>
      <xdr:colOff>127000</xdr:colOff>
      <xdr:row>57</xdr:row>
      <xdr:rowOff>151956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779165"/>
          <a:ext cx="838200" cy="14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95610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25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72733</xdr:rowOff>
    </xdr:from>
    <xdr:to>
      <xdr:col>85</xdr:col>
      <xdr:colOff>177800</xdr:colOff>
      <xdr:row>57</xdr:row>
      <xdr:rowOff>2883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67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129908</xdr:rowOff>
    </xdr:from>
    <xdr:to>
      <xdr:col>81</xdr:col>
      <xdr:colOff>50800</xdr:colOff>
      <xdr:row>57</xdr:row>
      <xdr:rowOff>151956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902558"/>
          <a:ext cx="889000" cy="2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53708</xdr:rowOff>
    </xdr:from>
    <xdr:to>
      <xdr:col>81</xdr:col>
      <xdr:colOff>101600</xdr:colOff>
      <xdr:row>56</xdr:row>
      <xdr:rowOff>155308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5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385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3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100076</xdr:rowOff>
    </xdr:from>
    <xdr:to>
      <xdr:col>76</xdr:col>
      <xdr:colOff>114300</xdr:colOff>
      <xdr:row>57</xdr:row>
      <xdr:rowOff>129908</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3703300" y="9701276"/>
          <a:ext cx="889000" cy="20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161074</xdr:rowOff>
    </xdr:from>
    <xdr:to>
      <xdr:col>76</xdr:col>
      <xdr:colOff>165100</xdr:colOff>
      <xdr:row>56</xdr:row>
      <xdr:rowOff>91224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107751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36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100076</xdr:rowOff>
    </xdr:from>
    <xdr:to>
      <xdr:col>71</xdr:col>
      <xdr:colOff>177800</xdr:colOff>
      <xdr:row>57</xdr:row>
      <xdr:rowOff>13462</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701276"/>
          <a:ext cx="889000" cy="8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38329</xdr:rowOff>
    </xdr:from>
    <xdr:to>
      <xdr:col>72</xdr:col>
      <xdr:colOff>38100</xdr:colOff>
      <xdr:row>57</xdr:row>
      <xdr:rowOff>139929</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8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131056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9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62585</xdr:rowOff>
    </xdr:from>
    <xdr:to>
      <xdr:col>67</xdr:col>
      <xdr:colOff>101600</xdr:colOff>
      <xdr:row>57</xdr:row>
      <xdr:rowOff>164185</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155312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2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127165</xdr:rowOff>
    </xdr:from>
    <xdr:to>
      <xdr:col>85</xdr:col>
      <xdr:colOff>177800</xdr:colOff>
      <xdr:row>57</xdr:row>
      <xdr:rowOff>57315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72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105592</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70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101156</xdr:rowOff>
    </xdr:from>
    <xdr:to>
      <xdr:col>81</xdr:col>
      <xdr:colOff>101600</xdr:colOff>
      <xdr:row>58</xdr:row>
      <xdr:rowOff>31306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8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22433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96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79108</xdr:rowOff>
    </xdr:from>
    <xdr:to>
      <xdr:col>76</xdr:col>
      <xdr:colOff>165100</xdr:colOff>
      <xdr:row>58</xdr:row>
      <xdr:rowOff>9258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85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385</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9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49276</xdr:rowOff>
    </xdr:from>
    <xdr:to>
      <xdr:col>72</xdr:col>
      <xdr:colOff>38100</xdr:colOff>
      <xdr:row>56</xdr:row>
      <xdr:rowOff>150876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65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167403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42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134112</xdr:rowOff>
    </xdr:from>
    <xdr:to>
      <xdr:col>67</xdr:col>
      <xdr:colOff>101600</xdr:colOff>
      <xdr:row>57</xdr:row>
      <xdr:rowOff>64262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73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80789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51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29874</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02824"/>
          <a:ext cx="1269" cy="144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148001</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7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88,226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29874</xdr:rowOff>
    </xdr:from>
    <xdr:to>
      <xdr:col>86</xdr:col>
      <xdr:colOff>25400</xdr:colOff>
      <xdr:row>71</xdr:row>
      <xdr:rowOff>29874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0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70205</xdr:rowOff>
    </xdr:from>
    <xdr:to>
      <xdr:col>85</xdr:col>
      <xdr:colOff>127000</xdr:colOff>
      <xdr:row>79</xdr:row>
      <xdr:rowOff>95188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614755"/>
          <a:ext cx="838200" cy="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97947</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9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75070</xdr:rowOff>
    </xdr:from>
    <xdr:to>
      <xdr:col>85</xdr:col>
      <xdr:colOff>177800</xdr:colOff>
      <xdr:row>79</xdr:row>
      <xdr:rowOff>5220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95188</xdr:rowOff>
    </xdr:from>
    <xdr:to>
      <xdr:col>81</xdr:col>
      <xdr:colOff>50800</xdr:colOff>
      <xdr:row>79</xdr:row>
      <xdr:rowOff>97425</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639738"/>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55198</xdr:rowOff>
    </xdr:from>
    <xdr:to>
      <xdr:col>81</xdr:col>
      <xdr:colOff>101600</xdr:colOff>
      <xdr:row>78</xdr:row>
      <xdr:rowOff>156798</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2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1875</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20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96952</xdr:rowOff>
    </xdr:from>
    <xdr:to>
      <xdr:col>76</xdr:col>
      <xdr:colOff>114300</xdr:colOff>
      <xdr:row>79</xdr:row>
      <xdr:rowOff>97425</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641502"/>
          <a:ext cx="889000" cy="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69143</xdr:rowOff>
    </xdr:from>
    <xdr:to>
      <xdr:col>76</xdr:col>
      <xdr:colOff>165100</xdr:colOff>
      <xdr:row>78</xdr:row>
      <xdr:rowOff>170743</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4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15820</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1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96952</xdr:rowOff>
    </xdr:from>
    <xdr:to>
      <xdr:col>71</xdr:col>
      <xdr:colOff>177800</xdr:colOff>
      <xdr:row>79</xdr:row>
      <xdr:rowOff>97720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641502"/>
          <a:ext cx="889000" cy="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92835</xdr:rowOff>
    </xdr:from>
    <xdr:to>
      <xdr:col>72</xdr:col>
      <xdr:colOff>38100</xdr:colOff>
      <xdr:row>79</xdr:row>
      <xdr:rowOff>22985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6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39512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24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123386</xdr:rowOff>
    </xdr:from>
    <xdr:to>
      <xdr:col>67</xdr:col>
      <xdr:colOff>101600</xdr:colOff>
      <xdr:row>79</xdr:row>
      <xdr:rowOff>53536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496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70063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7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19405</xdr:rowOff>
    </xdr:from>
    <xdr:to>
      <xdr:col>85</xdr:col>
      <xdr:colOff>177800</xdr:colOff>
      <xdr:row>79</xdr:row>
      <xdr:rowOff>121005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6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105782</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44388</xdr:rowOff>
    </xdr:from>
    <xdr:to>
      <xdr:col>81</xdr:col>
      <xdr:colOff>101600</xdr:colOff>
      <xdr:row>79</xdr:row>
      <xdr:rowOff>145988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8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137115</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816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46625</xdr:rowOff>
    </xdr:from>
    <xdr:to>
      <xdr:col>76</xdr:col>
      <xdr:colOff>165100</xdr:colOff>
      <xdr:row>79</xdr:row>
      <xdr:rowOff>148225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9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139352</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35333" y="13683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46152</xdr:rowOff>
    </xdr:from>
    <xdr:to>
      <xdr:col>72</xdr:col>
      <xdr:colOff>38100</xdr:colOff>
      <xdr:row>79</xdr:row>
      <xdr:rowOff>147752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138879</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83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46920</xdr:rowOff>
    </xdr:from>
    <xdr:to>
      <xdr:col>67</xdr:col>
      <xdr:colOff>101600</xdr:colOff>
      <xdr:row>79</xdr:row>
      <xdr:rowOff>148520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139647</xdr:rowOff>
    </xdr:from>
    <xdr:ext cx="313932"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57333" y="136841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109120</xdr:rowOff>
    </xdr:from>
    <xdr:to>
      <xdr:col>85</xdr:col>
      <xdr:colOff>126364</xdr:colOff>
      <xdr:row>98</xdr:row>
      <xdr:rowOff>166325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368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170152</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7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166325</xdr:rowOff>
    </xdr:from>
    <xdr:to>
      <xdr:col>86</xdr:col>
      <xdr:colOff>25400</xdr:colOff>
      <xdr:row>98</xdr:row>
      <xdr:rowOff>166325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68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55797</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1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521,864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109120</xdr:rowOff>
    </xdr:from>
    <xdr:to>
      <xdr:col>86</xdr:col>
      <xdr:colOff>25400</xdr:colOff>
      <xdr:row>89</xdr:row>
      <xdr:rowOff>109120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3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147949</xdr:rowOff>
    </xdr:from>
    <xdr:to>
      <xdr:col>85</xdr:col>
      <xdr:colOff>127000</xdr:colOff>
      <xdr:row>98</xdr:row>
      <xdr:rowOff>1161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778599"/>
          <a:ext cx="838200" cy="2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116127</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746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137700</xdr:rowOff>
    </xdr:from>
    <xdr:to>
      <xdr:col>85</xdr:col>
      <xdr:colOff>177800</xdr:colOff>
      <xdr:row>98</xdr:row>
      <xdr:rowOff>67850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7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133576</xdr:rowOff>
    </xdr:from>
    <xdr:to>
      <xdr:col>81</xdr:col>
      <xdr:colOff>50800</xdr:colOff>
      <xdr:row>97</xdr:row>
      <xdr:rowOff>147949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764226"/>
          <a:ext cx="889000" cy="1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145941</xdr:rowOff>
    </xdr:from>
    <xdr:to>
      <xdr:col>81</xdr:col>
      <xdr:colOff>101600</xdr:colOff>
      <xdr:row>98</xdr:row>
      <xdr:rowOff>76091</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67218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86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133181</xdr:rowOff>
    </xdr:from>
    <xdr:to>
      <xdr:col>76</xdr:col>
      <xdr:colOff>114300</xdr:colOff>
      <xdr:row>97</xdr:row>
      <xdr:rowOff>133576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763831"/>
          <a:ext cx="889000" cy="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160686</xdr:rowOff>
    </xdr:from>
    <xdr:to>
      <xdr:col>76</xdr:col>
      <xdr:colOff>165100</xdr:colOff>
      <xdr:row>98</xdr:row>
      <xdr:rowOff>90836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81963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88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133181</xdr:rowOff>
    </xdr:from>
    <xdr:to>
      <xdr:col>71</xdr:col>
      <xdr:colOff>177800</xdr:colOff>
      <xdr:row>97</xdr:row>
      <xdr:rowOff>141435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763831"/>
          <a:ext cx="889000"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41360</xdr:rowOff>
    </xdr:from>
    <xdr:to>
      <xdr:col>72</xdr:col>
      <xdr:colOff>38100</xdr:colOff>
      <xdr:row>98</xdr:row>
      <xdr:rowOff>142960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84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134087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9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42455</xdr:rowOff>
    </xdr:from>
    <xdr:to>
      <xdr:col>67</xdr:col>
      <xdr:colOff>101600</xdr:colOff>
      <xdr:row>98</xdr:row>
      <xdr:rowOff>144055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8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135182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93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121811</xdr:rowOff>
    </xdr:from>
    <xdr:to>
      <xdr:col>85</xdr:col>
      <xdr:colOff>177800</xdr:colOff>
      <xdr:row>98</xdr:row>
      <xdr:rowOff>51961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75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144688</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0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97149</xdr:rowOff>
    </xdr:from>
    <xdr:to>
      <xdr:col>81</xdr:col>
      <xdr:colOff>101600</xdr:colOff>
      <xdr:row>98</xdr:row>
      <xdr:rowOff>27299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72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43826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0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82776</xdr:rowOff>
    </xdr:from>
    <xdr:to>
      <xdr:col>76</xdr:col>
      <xdr:colOff>165100</xdr:colOff>
      <xdr:row>98</xdr:row>
      <xdr:rowOff>12926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71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29453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48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82381</xdr:rowOff>
    </xdr:from>
    <xdr:to>
      <xdr:col>72</xdr:col>
      <xdr:colOff>38100</xdr:colOff>
      <xdr:row>98</xdr:row>
      <xdr:rowOff>12531</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71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29058</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48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90635</xdr:rowOff>
    </xdr:from>
    <xdr:to>
      <xdr:col>67</xdr:col>
      <xdr:colOff>101600</xdr:colOff>
      <xdr:row>98</xdr:row>
      <xdr:rowOff>20785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7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37312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49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2906</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146406"/>
          <a:ext cx="1269" cy="150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10167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96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121033</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492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2906</xdr:rowOff>
    </xdr:from>
    <xdr:to>
      <xdr:col>116</xdr:col>
      <xdr:colOff>152400</xdr:colOff>
      <xdr:row>30</xdr:row>
      <xdr:rowOff>2906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14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99067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427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76190</xdr:rowOff>
    </xdr:from>
    <xdr:to>
      <xdr:col>116</xdr:col>
      <xdr:colOff>114300</xdr:colOff>
      <xdr:row>39</xdr:row>
      <xdr:rowOff>6340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9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83322</xdr:rowOff>
    </xdr:from>
    <xdr:to>
      <xdr:col>112</xdr:col>
      <xdr:colOff>38100</xdr:colOff>
      <xdr:row>39</xdr:row>
      <xdr:rowOff>13472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29999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373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76556</xdr:rowOff>
    </xdr:from>
    <xdr:to>
      <xdr:col>107</xdr:col>
      <xdr:colOff>101600</xdr:colOff>
      <xdr:row>39</xdr:row>
      <xdr:rowOff>6706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23233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66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75275</xdr:rowOff>
    </xdr:from>
    <xdr:to>
      <xdr:col>102</xdr:col>
      <xdr:colOff>165100</xdr:colOff>
      <xdr:row>39</xdr:row>
      <xdr:rowOff>5425</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9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21952</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65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79847</xdr:rowOff>
    </xdr:from>
    <xdr:to>
      <xdr:col>98</xdr:col>
      <xdr:colOff>38100</xdr:colOff>
      <xdr:row>39</xdr:row>
      <xdr:rowOff>9997</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26524</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3701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54617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6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88428</xdr:rowOff>
    </xdr:from>
    <xdr:to>
      <xdr:col>116</xdr:col>
      <xdr:colOff>62864</xdr:colOff>
      <xdr:row>59</xdr:row>
      <xdr:rowOff>98878</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flipV="1">
          <a:off x="22159595" y="8660928"/>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145831</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261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35105</xdr:rowOff>
    </xdr:from>
    <xdr:ext cx="469744"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843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88428</xdr:rowOff>
    </xdr:from>
    <xdr:to>
      <xdr:col>116</xdr:col>
      <xdr:colOff>152400</xdr:colOff>
      <xdr:row>50</xdr:row>
      <xdr:rowOff>88428</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866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63282</xdr:rowOff>
    </xdr:from>
    <xdr:ext cx="313932"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073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40405</xdr:rowOff>
    </xdr:from>
    <xdr:to>
      <xdr:col>116</xdr:col>
      <xdr:colOff>114300</xdr:colOff>
      <xdr:row>59</xdr:row>
      <xdr:rowOff>142005</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39915</xdr:rowOff>
    </xdr:from>
    <xdr:to>
      <xdr:col>112</xdr:col>
      <xdr:colOff>38100</xdr:colOff>
      <xdr:row>59</xdr:row>
      <xdr:rowOff>141515</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158042</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66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39261</xdr:rowOff>
    </xdr:from>
    <xdr:to>
      <xdr:col>107</xdr:col>
      <xdr:colOff>101600</xdr:colOff>
      <xdr:row>59</xdr:row>
      <xdr:rowOff>140861</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157388</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77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48078</xdr:rowOff>
    </xdr:from>
    <xdr:to>
      <xdr:col>102</xdr:col>
      <xdr:colOff>165100</xdr:colOff>
      <xdr:row>59</xdr:row>
      <xdr:rowOff>149678</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18831</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10134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166205</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166205</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目的別決算についての特徴として、消防費、公債費などが類似団体平均と比較して高くなっていることがあげられる。総務費については、支所に係る職員や施設管理経費が高くなっていることに加え、ふるさと応援寄附金に係る基金積立金や返礼品に要する費用も比較的大きくなっている。消防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分署の高台移転、津波避難施設などの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施設整備に係る経費の増額が類似団体平均を上回る要因となっている。公債費に関しては合併特例債を活用した施設整備等を進め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合併特例債の償還終了に伴い、減少傾向となっている。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一方で、農林水産業費や土木費は類似団体平均を下回っている。農林水産業費については当市の産業構造が、土木費については市の管理する交通インフラ等が比較的小規模である特徴が影響しているとみ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平成２５年度以降黒字で推移し、平成２９年度に赤字に転じて以降、赤字となって</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、令和３年度においては黒字となった</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、大型の普通建設事業の実施と繰出金の増、また平成２７年度以降の普通交付税の合併算定替の段階的縮減等の歳入減により、財政調整基金残高は減少傾向が続いて</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おり、令和４年度には再び赤字に転じている。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年度も全ての会計で赤字は発生していない。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ただし、病院事業会計については、公立病院として地域特有のニーズに応じ、災害医療、救急医療等の不採算医療を提供するという役割上、どうしても一定額の一般会計繰出金に依存するという構造がある。財政状況の厳しい中、将来的にこれ以上の赤字補塡を継続することが困難になることが十分に想定され、経営状況が更に悪化した場合、赤字に転じる可能性が大きいことから、平成２９年度から経営改善を図るべく収入改善・経費節減の取組を進めており、一定の効果を上げているところであるが、今後もその取組を継続していく必要があ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計画的な施設の統廃合に伴う施設整備等については、合併特例債を活用して事業を実施しており、元利償還金等は令和元年度で増加傾向のピークを迎え、令和２年度から減少に転じている。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準財政需要額の参入率が高い合併特例債の元利償還金の減少により、元利償還金、算入公債費ともに減少している。合併特例債に代わり算入率の高い過疎債等の活用も進めており、算入公債費等も一定額を保っていることから、</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実質公債費比率の分子の一方的な増加は抑制されている。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満期一括償還地方債の起債はなし。</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計画的な施設の統廃合に伴う施設整備等については、合併特例債を活用して事業を実施しており、将来負担額は平成２５年度まで上昇傾向であったが、統廃合に伴う施設整備等のピークが過ぎたことに加え、平成２５年度から平成３０年度まで合併特例債の償還について据置期間を設けず、借入れ、償還を行ったことにより、償還期間を短縮し早期に元金を償還しているため、公債費は増加しているが、令和２年度から公債費は減少に転じ、今後地方債残高の減少は加速することとな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なお、普通交付税の合併算定替の終了、繰出金等の増によって財政調整基金残高が減少したことで充当可能基金についても減少傾向にあったが、ふるさと応援基金の増加により、令和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年度においては将来負担比率の分子は減少する結果となった。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三重県志摩市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収入額等が７．４億円、取崩額５．５億円となり、ふるさと応援基金が１．９億円増加したものの、決算剰余金等を５．２億円積み立てたが、光熱水費、物価高騰への対応のため６．８億円取り崩したことにより財政調整基金が１．６億円減少となったほか、ふるさと応援寄附金の返礼品等の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地域振興基金を３．２億円取り崩したことにより、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人口減少等に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よる財源不足に備え、財政計画に基づき、財政調整基金の繰出しを抑制する。また、ふるさと応援基金については残高の一定額を取り崩して活用するルールを定めて計画的に運用するとともに、寄附金の確保により、まちづくりの有用な財源として活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ふるさと応援基金：市のために寄せられた寄附金を財源に、地域振興及び地域資源の保全等に資する事業を実施するための基金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地域振興基金：市民の連帯の強化及び地域振興に要する経費の財源に充てるための基金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ふるさと応援基金：ふるさと応援寄附金収入額による積立て、地域振興及び地域資源の保全等に資する事業への活用による取崩し</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地域振興基金：ふるさと応援寄附返礼品、行政放送事業、自治会活動支援事業への活用による取崩し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ふるさと応援基金：年度末残高の一定額を取り崩すようルールを定めて計画的に活用するとともに、原資となる寄附金の確保により、まちづくりのための有用かつ持続的な財源となるよう努める。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地域振興基金：基金の使途に沿って適切な事業の財源として活用する。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決算剰余金等を５．２億円積み立てたが、光熱水費、物価高騰への対応のため６．８億円取り崩したことによる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財政調整基金の残高は、標準財政規模の１０％以上を目安に確保することとしている。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償還のため、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．０</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endParaRPr lang="en-US" altLang="ja-JP" sz="1300">
            <a:effectLst/>
            <a:latin typeface="ＭＳ ゴシック" panose="020B0609070205080204" pitchFamily="49" charset="-128"/>
            <a:ea typeface="ＭＳ ゴシック" panose="020B0609070205080204" pitchFamily="49" charset="-128"/>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償還の見直し（据置なしによる償還）の状況に応じ、令和２年度までは一定額を取り崩すこととしていたが、以降は最新の借入状況をふまえた償還計画に基づき、積立て・取崩しを行っていくことにより、適正に運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46,159
45,703
178.94
28,742,374
27,690,584
974,610
15,955,927
19,305,113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281622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当市では、平成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年間で公共施設等の延べ床面積を</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削減する目標を掲げ、老朽化した施設の集約化・複合化及び除却を進めている。有形固定資産減価償却率は、類似団体より高い水準にあるものの、それぞれの公共施設等について個別施設計画の策定を進めており、当該計画に基づいた施設の維持管理を適切に進めていくこととしてい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50">
            <a:effectLst/>
            <a:latin typeface="ＭＳ Ｐゴシック" panose="020B0600070205080204" pitchFamily="50" charset="-128"/>
            <a:ea typeface="ＭＳ Ｐゴシック" panose="020B0600070205080204" pitchFamily="50" charset="-128"/>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36830</xdr:rowOff>
    </xdr:from>
    <xdr:to>
      <xdr:col>23</xdr:col>
      <xdr:colOff>85090</xdr:colOff>
      <xdr:row>33</xdr:row>
      <xdr:rowOff>155469</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4494530"/>
          <a:ext cx="1270" cy="131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159296</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5817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155469</xdr:rowOff>
    </xdr:from>
    <xdr:to>
      <xdr:col>23</xdr:col>
      <xdr:colOff>174625</xdr:colOff>
      <xdr:row>33</xdr:row>
      <xdr:rowOff>155469</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813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154957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426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36830</xdr:rowOff>
    </xdr:from>
    <xdr:to>
      <xdr:col>23</xdr:col>
      <xdr:colOff>174625</xdr:colOff>
      <xdr:row>26</xdr:row>
      <xdr:rowOff>36830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44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8060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51515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156633</xdr:rowOff>
    </xdr:from>
    <xdr:to>
      <xdr:col>23</xdr:col>
      <xdr:colOff>136525</xdr:colOff>
      <xdr:row>31</xdr:row>
      <xdr:rowOff>86783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530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111654</xdr:rowOff>
    </xdr:from>
    <xdr:to>
      <xdr:col>19</xdr:col>
      <xdr:colOff>187325</xdr:colOff>
      <xdr:row>31</xdr:row>
      <xdr:rowOff>41804</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525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97261</xdr:rowOff>
    </xdr:from>
    <xdr:to>
      <xdr:col>15</xdr:col>
      <xdr:colOff>187325</xdr:colOff>
      <xdr:row>31</xdr:row>
      <xdr:rowOff>27411</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524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77470</xdr:rowOff>
    </xdr:from>
    <xdr:to>
      <xdr:col>11</xdr:col>
      <xdr:colOff>187325</xdr:colOff>
      <xdr:row>31</xdr:row>
      <xdr:rowOff>7620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52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66675</xdr:rowOff>
    </xdr:from>
    <xdr:to>
      <xdr:col>7</xdr:col>
      <xdr:colOff>187325</xdr:colOff>
      <xdr:row>30</xdr:row>
      <xdr:rowOff>168275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521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40958</xdr:rowOff>
    </xdr:from>
    <xdr:to>
      <xdr:col>23</xdr:col>
      <xdr:colOff>136525</xdr:colOff>
      <xdr:row>31</xdr:row>
      <xdr:rowOff>142558</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35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19385</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33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15769</xdr:rowOff>
    </xdr:from>
    <xdr:to>
      <xdr:col>19</xdr:col>
      <xdr:colOff>187325</xdr:colOff>
      <xdr:row>31</xdr:row>
      <xdr:rowOff>117369</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33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66569</xdr:rowOff>
    </xdr:from>
    <xdr:to>
      <xdr:col>23</xdr:col>
      <xdr:colOff>85725</xdr:colOff>
      <xdr:row>31</xdr:row>
      <xdr:rowOff>91758</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381519"/>
          <a:ext cx="7112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162031</xdr:rowOff>
    </xdr:from>
    <xdr:to>
      <xdr:col>15</xdr:col>
      <xdr:colOff>187325</xdr:colOff>
      <xdr:row>31</xdr:row>
      <xdr:rowOff>92181</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30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41381</xdr:rowOff>
    </xdr:from>
    <xdr:to>
      <xdr:col>19</xdr:col>
      <xdr:colOff>136525</xdr:colOff>
      <xdr:row>31</xdr:row>
      <xdr:rowOff>66569</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356331"/>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126047</xdr:rowOff>
    </xdr:from>
    <xdr:to>
      <xdr:col>11</xdr:col>
      <xdr:colOff>187325</xdr:colOff>
      <xdr:row>31</xdr:row>
      <xdr:rowOff>56197</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26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xdr:rowOff>
    </xdr:from>
    <xdr:to>
      <xdr:col>15</xdr:col>
      <xdr:colOff>136525</xdr:colOff>
      <xdr:row>31</xdr:row>
      <xdr:rowOff>41381</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320347"/>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93663</xdr:rowOff>
    </xdr:from>
    <xdr:to>
      <xdr:col>7</xdr:col>
      <xdr:colOff>187325</xdr:colOff>
      <xdr:row>31</xdr:row>
      <xdr:rowOff>23813</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23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144463</xdr:rowOff>
    </xdr:from>
    <xdr:to>
      <xdr:col>11</xdr:col>
      <xdr:colOff>136525</xdr:colOff>
      <xdr:row>31</xdr:row>
      <xdr:rowOff>5397</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287963"/>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58331</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503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43938</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501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24147</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49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13352</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498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108496</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42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83308</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398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47324</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362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14940</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329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地方債現在高の減少が継続しているため、将来負担額自体は概ね低下する傾向にある。債務償還比率は概ね類似団体平均を下回っており、新市建設計画に基づき、合併特例債を活用して積極的に実施してきた施設整備等も今後数年が目途となっている。しかし、更なる施設統廃合等を進める必要もあり、施設の老朽化による大規模改修や津波避難施設等の建設も予定していることから、今後は、計画的な地方債の新規発行を推進していくとともに、定員適正化計画に基づく職員数の削減など人件費等</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の経常</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経費の削減も合わせて取り組む。</a:t>
          </a:r>
          <a:endParaRPr lang="ja-JP" altLang="ja-JP" sz="900">
            <a:effectLst/>
            <a:latin typeface="ＭＳ Ｐゴシック" panose="020B0600070205080204" pitchFamily="50" charset="-128"/>
            <a:ea typeface="ＭＳ Ｐゴシック" panose="020B0600070205080204" pitchFamily="50" charset="-128"/>
          </a:endParaRP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6329</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4541308"/>
          <a:ext cx="1269" cy="12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10156</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583945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6329</xdr:rowOff>
    </xdr:from>
    <xdr:to>
      <xdr:col>76</xdr:col>
      <xdr:colOff>111125</xdr:colOff>
      <xdr:row>34</xdr:row>
      <xdr:rowOff>6329</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83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162217</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134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12340</xdr:rowOff>
    </xdr:from>
    <xdr:to>
      <xdr:col>76</xdr:col>
      <xdr:colOff>73025</xdr:colOff>
      <xdr:row>30</xdr:row>
      <xdr:rowOff>113940</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15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146847</xdr:rowOff>
    </xdr:from>
    <xdr:to>
      <xdr:col>72</xdr:col>
      <xdr:colOff>123825</xdr:colOff>
      <xdr:row>30</xdr:row>
      <xdr:rowOff>76997</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11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147638</xdr:rowOff>
    </xdr:from>
    <xdr:to>
      <xdr:col>68</xdr:col>
      <xdr:colOff>123825</xdr:colOff>
      <xdr:row>31</xdr:row>
      <xdr:rowOff>77788</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29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117651</xdr:rowOff>
    </xdr:from>
    <xdr:to>
      <xdr:col>64</xdr:col>
      <xdr:colOff>123825</xdr:colOff>
      <xdr:row>31</xdr:row>
      <xdr:rowOff>47801</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26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117532</xdr:rowOff>
    </xdr:from>
    <xdr:to>
      <xdr:col>60</xdr:col>
      <xdr:colOff>123825</xdr:colOff>
      <xdr:row>31</xdr:row>
      <xdr:rowOff>47682</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5261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102228</xdr:rowOff>
    </xdr:from>
    <xdr:to>
      <xdr:col>76</xdr:col>
      <xdr:colOff>73025</xdr:colOff>
      <xdr:row>30</xdr:row>
      <xdr:rowOff>32378</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507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125105</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4925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39857</xdr:rowOff>
    </xdr:from>
    <xdr:to>
      <xdr:col>72</xdr:col>
      <xdr:colOff>123825</xdr:colOff>
      <xdr:row>29</xdr:row>
      <xdr:rowOff>141457</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501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90657</xdr:rowOff>
    </xdr:from>
    <xdr:to>
      <xdr:col>76</xdr:col>
      <xdr:colOff>22225</xdr:colOff>
      <xdr:row>29</xdr:row>
      <xdr:rowOff>153028</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5062707"/>
          <a:ext cx="711200" cy="6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6343</xdr:rowOff>
    </xdr:from>
    <xdr:to>
      <xdr:col>68</xdr:col>
      <xdr:colOff>123825</xdr:colOff>
      <xdr:row>30</xdr:row>
      <xdr:rowOff>107943</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514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90657</xdr:rowOff>
    </xdr:from>
    <xdr:to>
      <xdr:col>72</xdr:col>
      <xdr:colOff>73025</xdr:colOff>
      <xdr:row>30</xdr:row>
      <xdr:rowOff>57143</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5062707"/>
          <a:ext cx="762000" cy="13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52042</xdr:rowOff>
    </xdr:from>
    <xdr:to>
      <xdr:col>64</xdr:col>
      <xdr:colOff>123825</xdr:colOff>
      <xdr:row>30</xdr:row>
      <xdr:rowOff>153642</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519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57143</xdr:rowOff>
    </xdr:from>
    <xdr:to>
      <xdr:col>68</xdr:col>
      <xdr:colOff>73025</xdr:colOff>
      <xdr:row>30</xdr:row>
      <xdr:rowOff>102842</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2560300" y="5200643"/>
          <a:ext cx="762000" cy="4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67875</xdr:rowOff>
    </xdr:from>
    <xdr:to>
      <xdr:col>60</xdr:col>
      <xdr:colOff>123825</xdr:colOff>
      <xdr:row>30</xdr:row>
      <xdr:rowOff>169475</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521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102842</xdr:rowOff>
    </xdr:from>
    <xdr:to>
      <xdr:col>64</xdr:col>
      <xdr:colOff>73025</xdr:colOff>
      <xdr:row>30</xdr:row>
      <xdr:rowOff>118675</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5246342"/>
          <a:ext cx="76200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68124</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21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68915</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38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38928</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35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38809</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35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157984</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478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124470</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492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170169</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49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14552</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498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46,159
45,703
178.94
28,742,374
27,690,584
974,610
15,955,927
19,305,113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0072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7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133985</xdr:rowOff>
    </xdr:from>
    <xdr:to>
      <xdr:col>15</xdr:col>
      <xdr:colOff>101600</xdr:colOff>
      <xdr:row>38</xdr:row>
      <xdr:rowOff>64135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103505</xdr:rowOff>
    </xdr:from>
    <xdr:to>
      <xdr:col>6</xdr:col>
      <xdr:colOff>38100</xdr:colOff>
      <xdr:row>38</xdr:row>
      <xdr:rowOff>33655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52070</xdr:rowOff>
    </xdr:from>
    <xdr:to>
      <xdr:col>24</xdr:col>
      <xdr:colOff>114300</xdr:colOff>
      <xdr:row>39</xdr:row>
      <xdr:rowOff>153670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30497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12065</xdr:rowOff>
    </xdr:from>
    <xdr:to>
      <xdr:col>20</xdr:col>
      <xdr:colOff>38100</xdr:colOff>
      <xdr:row>39</xdr:row>
      <xdr:rowOff>113665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62865</xdr:rowOff>
    </xdr:from>
    <xdr:to>
      <xdr:col>24</xdr:col>
      <xdr:colOff>63500</xdr:colOff>
      <xdr:row>39</xdr:row>
      <xdr:rowOff>102870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74941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151130</xdr:rowOff>
    </xdr:from>
    <xdr:to>
      <xdr:col>15</xdr:col>
      <xdr:colOff>101600</xdr:colOff>
      <xdr:row>39</xdr:row>
      <xdr:rowOff>81280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30480</xdr:rowOff>
    </xdr:from>
    <xdr:to>
      <xdr:col>19</xdr:col>
      <xdr:colOff>177800</xdr:colOff>
      <xdr:row>39</xdr:row>
      <xdr:rowOff>62865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7170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113030</xdr:rowOff>
    </xdr:from>
    <xdr:to>
      <xdr:col>10</xdr:col>
      <xdr:colOff>165100</xdr:colOff>
      <xdr:row>39</xdr:row>
      <xdr:rowOff>43180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163830</xdr:rowOff>
    </xdr:from>
    <xdr:to>
      <xdr:col>15</xdr:col>
      <xdr:colOff>50800</xdr:colOff>
      <xdr:row>39</xdr:row>
      <xdr:rowOff>30480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6789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74930</xdr:rowOff>
    </xdr:from>
    <xdr:to>
      <xdr:col>6</xdr:col>
      <xdr:colOff>38100</xdr:colOff>
      <xdr:row>39</xdr:row>
      <xdr:rowOff>5080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125730</xdr:rowOff>
    </xdr:from>
    <xdr:to>
      <xdr:col>10</xdr:col>
      <xdr:colOff>114300</xdr:colOff>
      <xdr:row>38</xdr:row>
      <xdr:rowOff>163830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6408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126382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80662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57802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50182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104792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72407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34307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167657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37960</xdr:rowOff>
    </xdr:from>
    <xdr:to>
      <xdr:col>54</xdr:col>
      <xdr:colOff>189865</xdr:colOff>
      <xdr:row>41</xdr:row>
      <xdr:rowOff>129299</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695810"/>
          <a:ext cx="0" cy="1462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133126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6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129299</xdr:rowOff>
    </xdr:from>
    <xdr:to>
      <xdr:col>55</xdr:col>
      <xdr:colOff>88900</xdr:colOff>
      <xdr:row>41</xdr:row>
      <xdr:rowOff>129299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5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156087</xdr:rowOff>
    </xdr:from>
    <xdr:ext cx="599010"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47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37960</xdr:rowOff>
    </xdr:from>
    <xdr:to>
      <xdr:col>55</xdr:col>
      <xdr:colOff>88900</xdr:colOff>
      <xdr:row>33</xdr:row>
      <xdr:rowOff>37960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69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15029</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01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163602</xdr:rowOff>
    </xdr:from>
    <xdr:to>
      <xdr:col>55</xdr:col>
      <xdr:colOff>50800</xdr:colOff>
      <xdr:row>40</xdr:row>
      <xdr:rowOff>93752</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85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170195</xdr:rowOff>
    </xdr:from>
    <xdr:to>
      <xdr:col>50</xdr:col>
      <xdr:colOff>165100</xdr:colOff>
      <xdr:row>40</xdr:row>
      <xdr:rowOff>100345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85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14756</xdr:rowOff>
    </xdr:from>
    <xdr:to>
      <xdr:col>46</xdr:col>
      <xdr:colOff>38100</xdr:colOff>
      <xdr:row>40</xdr:row>
      <xdr:rowOff>116356</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8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78298</xdr:rowOff>
    </xdr:from>
    <xdr:to>
      <xdr:col>41</xdr:col>
      <xdr:colOff>101600</xdr:colOff>
      <xdr:row>41</xdr:row>
      <xdr:rowOff>8448</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93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80657</xdr:rowOff>
    </xdr:from>
    <xdr:to>
      <xdr:col>36</xdr:col>
      <xdr:colOff>165100</xdr:colOff>
      <xdr:row>41</xdr:row>
      <xdr:rowOff>10807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101698</xdr:rowOff>
    </xdr:from>
    <xdr:to>
      <xdr:col>55</xdr:col>
      <xdr:colOff>50800</xdr:colOff>
      <xdr:row>41</xdr:row>
      <xdr:rowOff>31848</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95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80125</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93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105282</xdr:rowOff>
    </xdr:from>
    <xdr:to>
      <xdr:col>50</xdr:col>
      <xdr:colOff>165100</xdr:colOff>
      <xdr:row>41</xdr:row>
      <xdr:rowOff>35432</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96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152498</xdr:rowOff>
    </xdr:from>
    <xdr:to>
      <xdr:col>55</xdr:col>
      <xdr:colOff>0</xdr:colOff>
      <xdr:row>40</xdr:row>
      <xdr:rowOff>156082</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7010498"/>
          <a:ext cx="838200" cy="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108775</xdr:rowOff>
    </xdr:from>
    <xdr:to>
      <xdr:col>46</xdr:col>
      <xdr:colOff>38100</xdr:colOff>
      <xdr:row>41</xdr:row>
      <xdr:rowOff>38925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96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156082</xdr:rowOff>
    </xdr:from>
    <xdr:to>
      <xdr:col>50</xdr:col>
      <xdr:colOff>114300</xdr:colOff>
      <xdr:row>40</xdr:row>
      <xdr:rowOff>159575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7014082"/>
          <a:ext cx="889000" cy="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111500</xdr:rowOff>
    </xdr:from>
    <xdr:to>
      <xdr:col>41</xdr:col>
      <xdr:colOff>101600</xdr:colOff>
      <xdr:row>41</xdr:row>
      <xdr:rowOff>41650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159575</xdr:rowOff>
    </xdr:from>
    <xdr:to>
      <xdr:col>45</xdr:col>
      <xdr:colOff>177800</xdr:colOff>
      <xdr:row>40</xdr:row>
      <xdr:rowOff>162300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7017575"/>
          <a:ext cx="889000" cy="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114124</xdr:rowOff>
    </xdr:from>
    <xdr:to>
      <xdr:col>36</xdr:col>
      <xdr:colOff>165100</xdr:colOff>
      <xdr:row>41</xdr:row>
      <xdr:rowOff>44274</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97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162300</xdr:rowOff>
    </xdr:from>
    <xdr:to>
      <xdr:col>41</xdr:col>
      <xdr:colOff>50800</xdr:colOff>
      <xdr:row>40</xdr:row>
      <xdr:rowOff>164924</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7020300"/>
          <a:ext cx="889000" cy="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116872</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63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132883</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64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24975</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71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27334</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71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26559</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705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30052</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705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32777</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70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35401</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706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19594</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5548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23421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19594</xdr:rowOff>
    </xdr:from>
    <xdr:to>
      <xdr:col>24</xdr:col>
      <xdr:colOff>152400</xdr:colOff>
      <xdr:row>64</xdr:row>
      <xdr:rowOff>19594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148409</xdr:rowOff>
    </xdr:from>
    <xdr:to>
      <xdr:col>20</xdr:col>
      <xdr:colOff>38100</xdr:colOff>
      <xdr:row>61</xdr:row>
      <xdr:rowOff>78559</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114119</xdr:rowOff>
    </xdr:from>
    <xdr:to>
      <xdr:col>6</xdr:col>
      <xdr:colOff>38100</xdr:colOff>
      <xdr:row>61</xdr:row>
      <xdr:rowOff>44269</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150041</xdr:rowOff>
    </xdr:from>
    <xdr:to>
      <xdr:col>24</xdr:col>
      <xdr:colOff>114300</xdr:colOff>
      <xdr:row>61</xdr:row>
      <xdr:rowOff>80191</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28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123916</xdr:rowOff>
    </xdr:from>
    <xdr:to>
      <xdr:col>20</xdr:col>
      <xdr:colOff>38100</xdr:colOff>
      <xdr:row>61</xdr:row>
      <xdr:rowOff>54066</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3266</xdr:rowOff>
    </xdr:from>
    <xdr:to>
      <xdr:col>24</xdr:col>
      <xdr:colOff>63500</xdr:colOff>
      <xdr:row>61</xdr:row>
      <xdr:rowOff>29391</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46171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99423</xdr:rowOff>
    </xdr:from>
    <xdr:to>
      <xdr:col>15</xdr:col>
      <xdr:colOff>101600</xdr:colOff>
      <xdr:row>61</xdr:row>
      <xdr:rowOff>29573</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150223</xdr:rowOff>
    </xdr:from>
    <xdr:to>
      <xdr:col>19</xdr:col>
      <xdr:colOff>177800</xdr:colOff>
      <xdr:row>61</xdr:row>
      <xdr:rowOff>3266</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4372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73297</xdr:rowOff>
    </xdr:from>
    <xdr:to>
      <xdr:col>10</xdr:col>
      <xdr:colOff>165100</xdr:colOff>
      <xdr:row>61</xdr:row>
      <xdr:rowOff>3447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124097</xdr:rowOff>
    </xdr:from>
    <xdr:to>
      <xdr:col>15</xdr:col>
      <xdr:colOff>50800</xdr:colOff>
      <xdr:row>60</xdr:row>
      <xdr:rowOff>150223</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1041109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47172</xdr:rowOff>
    </xdr:from>
    <xdr:to>
      <xdr:col>6</xdr:col>
      <xdr:colOff>38100</xdr:colOff>
      <xdr:row>60</xdr:row>
      <xdr:rowOff>148772</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97972</xdr:rowOff>
    </xdr:from>
    <xdr:to>
      <xdr:col>10</xdr:col>
      <xdr:colOff>114300</xdr:colOff>
      <xdr:row>60</xdr:row>
      <xdr:rowOff>124097</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3849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69686</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35396</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70593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18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46100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19974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165299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E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136968</xdr:rowOff>
    </xdr:from>
    <xdr:to>
      <xdr:col>54</xdr:col>
      <xdr:colOff>189865</xdr:colOff>
      <xdr:row>64</xdr:row>
      <xdr:rowOff>68169</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flipV="1">
          <a:off x="10476865" y="9738168"/>
          <a:ext cx="0" cy="1302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71996</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E00-0000E5000000}"/>
            </a:ext>
          </a:extLst>
        </xdr:cNvPr>
        <xdr:cNvSpPr txBox="1"/>
      </xdr:nvSpPr>
      <xdr:spPr>
        <a:xfrm>
          <a:off x="10515600" y="1104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68169</xdr:rowOff>
    </xdr:from>
    <xdr:to>
      <xdr:col>55</xdr:col>
      <xdr:colOff>88900</xdr:colOff>
      <xdr:row>64</xdr:row>
      <xdr:rowOff>68169</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1104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83645</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E00-0000E7000000}"/>
            </a:ext>
          </a:extLst>
        </xdr:cNvPr>
        <xdr:cNvSpPr txBox="1"/>
      </xdr:nvSpPr>
      <xdr:spPr>
        <a:xfrm>
          <a:off x="10515600" y="95133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136968</xdr:rowOff>
    </xdr:from>
    <xdr:to>
      <xdr:col>55</xdr:col>
      <xdr:colOff>88900</xdr:colOff>
      <xdr:row>56</xdr:row>
      <xdr:rowOff>136968</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9738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92585</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E00-0000E9000000}"/>
            </a:ext>
          </a:extLst>
        </xdr:cNvPr>
        <xdr:cNvSpPr txBox="1"/>
      </xdr:nvSpPr>
      <xdr:spPr>
        <a:xfrm>
          <a:off x="10515600" y="105510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69708</xdr:rowOff>
    </xdr:from>
    <xdr:to>
      <xdr:col>55</xdr:col>
      <xdr:colOff>50800</xdr:colOff>
      <xdr:row>62</xdr:row>
      <xdr:rowOff>171308</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10426700" y="1069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78432</xdr:rowOff>
    </xdr:from>
    <xdr:to>
      <xdr:col>50</xdr:col>
      <xdr:colOff>165100</xdr:colOff>
      <xdr:row>63</xdr:row>
      <xdr:rowOff>8582</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9588500" y="1070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91170</xdr:rowOff>
    </xdr:from>
    <xdr:to>
      <xdr:col>46</xdr:col>
      <xdr:colOff>38100</xdr:colOff>
      <xdr:row>63</xdr:row>
      <xdr:rowOff>21320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8699500" y="107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116434</xdr:rowOff>
    </xdr:from>
    <xdr:to>
      <xdr:col>41</xdr:col>
      <xdr:colOff>101600</xdr:colOff>
      <xdr:row>63</xdr:row>
      <xdr:rowOff>46584</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7810500" y="107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114926</xdr:rowOff>
    </xdr:from>
    <xdr:to>
      <xdr:col>36</xdr:col>
      <xdr:colOff>165100</xdr:colOff>
      <xdr:row>63</xdr:row>
      <xdr:rowOff>45076</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921500" y="1074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101289</xdr:rowOff>
    </xdr:from>
    <xdr:to>
      <xdr:col>55</xdr:col>
      <xdr:colOff>50800</xdr:colOff>
      <xdr:row>64</xdr:row>
      <xdr:rowOff>31439</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10426700" y="109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16216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E00-0000F5000000}"/>
            </a:ext>
          </a:extLst>
        </xdr:cNvPr>
        <xdr:cNvSpPr txBox="1"/>
      </xdr:nvSpPr>
      <xdr:spPr>
        <a:xfrm>
          <a:off x="10515600" y="10817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103539</xdr:rowOff>
    </xdr:from>
    <xdr:to>
      <xdr:col>50</xdr:col>
      <xdr:colOff>165100</xdr:colOff>
      <xdr:row>64</xdr:row>
      <xdr:rowOff>33689</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588500" y="1090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152089</xdr:rowOff>
    </xdr:from>
    <xdr:to>
      <xdr:col>55</xdr:col>
      <xdr:colOff>0</xdr:colOff>
      <xdr:row>63</xdr:row>
      <xdr:rowOff>154339</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9639300" y="10953439"/>
          <a:ext cx="83820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105816</xdr:rowOff>
    </xdr:from>
    <xdr:to>
      <xdr:col>46</xdr:col>
      <xdr:colOff>38100</xdr:colOff>
      <xdr:row>64</xdr:row>
      <xdr:rowOff>35966</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699500" y="109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154339</xdr:rowOff>
    </xdr:from>
    <xdr:to>
      <xdr:col>50</xdr:col>
      <xdr:colOff>114300</xdr:colOff>
      <xdr:row>63</xdr:row>
      <xdr:rowOff>156616</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750300" y="10955689"/>
          <a:ext cx="889000" cy="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107524</xdr:rowOff>
    </xdr:from>
    <xdr:to>
      <xdr:col>41</xdr:col>
      <xdr:colOff>101600</xdr:colOff>
      <xdr:row>64</xdr:row>
      <xdr:rowOff>37674</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810500" y="1090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156616</xdr:rowOff>
    </xdr:from>
    <xdr:to>
      <xdr:col>45</xdr:col>
      <xdr:colOff>177800</xdr:colOff>
      <xdr:row>63</xdr:row>
      <xdr:rowOff>158324</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861300" y="10957966"/>
          <a:ext cx="8890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109173</xdr:rowOff>
    </xdr:from>
    <xdr:to>
      <xdr:col>36</xdr:col>
      <xdr:colOff>165100</xdr:colOff>
      <xdr:row>64</xdr:row>
      <xdr:rowOff>39323</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921500" y="1091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158324</xdr:rowOff>
    </xdr:from>
    <xdr:to>
      <xdr:col>41</xdr:col>
      <xdr:colOff>50800</xdr:colOff>
      <xdr:row>63</xdr:row>
      <xdr:rowOff>159973</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972300" y="10959674"/>
          <a:ext cx="889000" cy="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25109</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9327095" y="1048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37847</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8450795" y="10496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63111</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561795" y="10521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61603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6672795" y="10520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24816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99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27093</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999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28801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100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30450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100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E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93345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flipV="1">
          <a:off x="4634865" y="134664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00000000-0008-0000-0E00-00001F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40022</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E00-000021010000}"/>
            </a:ext>
          </a:extLst>
        </xdr:cNvPr>
        <xdr:cNvSpPr txBox="1"/>
      </xdr:nvSpPr>
      <xdr:spPr>
        <a:xfrm>
          <a:off x="4673600" y="1324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346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33038</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E00-000023010000}"/>
            </a:ext>
          </a:extLst>
        </xdr:cNvPr>
        <xdr:cNvSpPr txBox="1"/>
      </xdr:nvSpPr>
      <xdr:spPr>
        <a:xfrm>
          <a:off x="4673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4584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147320</xdr:rowOff>
    </xdr:from>
    <xdr:to>
      <xdr:col>20</xdr:col>
      <xdr:colOff>38100</xdr:colOff>
      <xdr:row>83</xdr:row>
      <xdr:rowOff>77470</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3746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141605</xdr:rowOff>
    </xdr:from>
    <xdr:to>
      <xdr:col>15</xdr:col>
      <xdr:colOff>101600</xdr:colOff>
      <xdr:row>83</xdr:row>
      <xdr:rowOff>71755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2857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133986</xdr:rowOff>
    </xdr:from>
    <xdr:to>
      <xdr:col>10</xdr:col>
      <xdr:colOff>165100</xdr:colOff>
      <xdr:row>83</xdr:row>
      <xdr:rowOff>64136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968500" y="14192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124461</xdr:rowOff>
    </xdr:from>
    <xdr:to>
      <xdr:col>6</xdr:col>
      <xdr:colOff>38100</xdr:colOff>
      <xdr:row>83</xdr:row>
      <xdr:rowOff>54611</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079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143511</xdr:rowOff>
    </xdr:from>
    <xdr:to>
      <xdr:col>24</xdr:col>
      <xdr:colOff>114300</xdr:colOff>
      <xdr:row>84</xdr:row>
      <xdr:rowOff>73661</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45847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121938</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E00-00002F010000}"/>
            </a:ext>
          </a:extLst>
        </xdr:cNvPr>
        <xdr:cNvSpPr txBox="1"/>
      </xdr:nvSpPr>
      <xdr:spPr>
        <a:xfrm>
          <a:off x="4673600"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126364</xdr:rowOff>
    </xdr:from>
    <xdr:to>
      <xdr:col>20</xdr:col>
      <xdr:colOff>38100</xdr:colOff>
      <xdr:row>84</xdr:row>
      <xdr:rowOff>56514</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3746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5714</xdr:rowOff>
    </xdr:from>
    <xdr:to>
      <xdr:col>24</xdr:col>
      <xdr:colOff>63500</xdr:colOff>
      <xdr:row>84</xdr:row>
      <xdr:rowOff>22861</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3797300" y="14407514"/>
          <a:ext cx="8382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103505</xdr:rowOff>
    </xdr:from>
    <xdr:to>
      <xdr:col>15</xdr:col>
      <xdr:colOff>101600</xdr:colOff>
      <xdr:row>84</xdr:row>
      <xdr:rowOff>33655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2857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154305</xdr:rowOff>
    </xdr:from>
    <xdr:to>
      <xdr:col>19</xdr:col>
      <xdr:colOff>177800</xdr:colOff>
      <xdr:row>84</xdr:row>
      <xdr:rowOff>5714</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2908300" y="1438465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76836</xdr:rowOff>
    </xdr:from>
    <xdr:to>
      <xdr:col>10</xdr:col>
      <xdr:colOff>165100</xdr:colOff>
      <xdr:row>84</xdr:row>
      <xdr:rowOff>6986</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1968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127636</xdr:rowOff>
    </xdr:from>
    <xdr:to>
      <xdr:col>15</xdr:col>
      <xdr:colOff>50800</xdr:colOff>
      <xdr:row>83</xdr:row>
      <xdr:rowOff>154305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019300" y="143579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46355</xdr:rowOff>
    </xdr:from>
    <xdr:to>
      <xdr:col>6</xdr:col>
      <xdr:colOff>38100</xdr:colOff>
      <xdr:row>83</xdr:row>
      <xdr:rowOff>147955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079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97155</xdr:rowOff>
    </xdr:from>
    <xdr:to>
      <xdr:col>10</xdr:col>
      <xdr:colOff>114300</xdr:colOff>
      <xdr:row>83</xdr:row>
      <xdr:rowOff>127636</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130300" y="143275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93997</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E00-000038010000}"/>
            </a:ext>
          </a:extLst>
        </xdr:cNvPr>
        <xdr:cNvSpPr txBox="1"/>
      </xdr:nvSpPr>
      <xdr:spPr>
        <a:xfrm>
          <a:off x="3582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88282</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E00-000039010000}"/>
            </a:ext>
          </a:extLst>
        </xdr:cNvPr>
        <xdr:cNvSpPr txBox="1"/>
      </xdr:nvSpPr>
      <xdr:spPr>
        <a:xfrm>
          <a:off x="2705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80663</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E00-00003A010000}"/>
            </a:ext>
          </a:extLst>
        </xdr:cNvPr>
        <xdr:cNvSpPr txBox="1"/>
      </xdr:nvSpPr>
      <xdr:spPr>
        <a:xfrm>
          <a:off x="1816744" y="1396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71138</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E00-00003B010000}"/>
            </a:ext>
          </a:extLst>
        </xdr:cNvPr>
        <xdr:cNvSpPr txBox="1"/>
      </xdr:nvSpPr>
      <xdr:spPr>
        <a:xfrm>
          <a:off x="927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47641</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24782</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169563</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139082</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46375</xdr:rowOff>
    </xdr:from>
    <xdr:to>
      <xdr:col>54</xdr:col>
      <xdr:colOff>189865</xdr:colOff>
      <xdr:row>86</xdr:row>
      <xdr:rowOff>34122</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590925"/>
          <a:ext cx="0" cy="118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37949</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78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34122</xdr:rowOff>
    </xdr:from>
    <xdr:to>
      <xdr:col>55</xdr:col>
      <xdr:colOff>88900</xdr:colOff>
      <xdr:row>86</xdr:row>
      <xdr:rowOff>34122</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77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164502</xdr:rowOff>
    </xdr:from>
    <xdr:ext cx="534377" cy="259045"/>
    <xdr:sp macro=""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36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46375</xdr:rowOff>
    </xdr:from>
    <xdr:to>
      <xdr:col>55</xdr:col>
      <xdr:colOff>88900</xdr:colOff>
      <xdr:row>79</xdr:row>
      <xdr:rowOff>46375</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590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123426</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4525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100549</xdr:rowOff>
    </xdr:from>
    <xdr:to>
      <xdr:col>55</xdr:col>
      <xdr:colOff>50800</xdr:colOff>
      <xdr:row>86</xdr:row>
      <xdr:rowOff>30699</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6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100594</xdr:rowOff>
    </xdr:from>
    <xdr:to>
      <xdr:col>50</xdr:col>
      <xdr:colOff>165100</xdr:colOff>
      <xdr:row>86</xdr:row>
      <xdr:rowOff>30744</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101966</xdr:rowOff>
    </xdr:from>
    <xdr:to>
      <xdr:col>46</xdr:col>
      <xdr:colOff>38100</xdr:colOff>
      <xdr:row>86</xdr:row>
      <xdr:rowOff>32116</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124689</xdr:rowOff>
    </xdr:from>
    <xdr:to>
      <xdr:col>41</xdr:col>
      <xdr:colOff>101600</xdr:colOff>
      <xdr:row>86</xdr:row>
      <xdr:rowOff>54839</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6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124871</xdr:rowOff>
    </xdr:from>
    <xdr:to>
      <xdr:col>36</xdr:col>
      <xdr:colOff>165100</xdr:colOff>
      <xdr:row>86</xdr:row>
      <xdr:rowOff>55021</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698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124871</xdr:rowOff>
    </xdr:from>
    <xdr:to>
      <xdr:col>55</xdr:col>
      <xdr:colOff>50800</xdr:colOff>
      <xdr:row>86</xdr:row>
      <xdr:rowOff>55021</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10426700" y="1469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78975</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465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125557</xdr:rowOff>
    </xdr:from>
    <xdr:to>
      <xdr:col>50</xdr:col>
      <xdr:colOff>165100</xdr:colOff>
      <xdr:row>86</xdr:row>
      <xdr:rowOff>55707</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588500" y="1469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4221</xdr:rowOff>
    </xdr:from>
    <xdr:to>
      <xdr:col>55</xdr:col>
      <xdr:colOff>0</xdr:colOff>
      <xdr:row>86</xdr:row>
      <xdr:rowOff>4907</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9639300" y="14748921"/>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126288</xdr:rowOff>
    </xdr:from>
    <xdr:to>
      <xdr:col>46</xdr:col>
      <xdr:colOff>38100</xdr:colOff>
      <xdr:row>86</xdr:row>
      <xdr:rowOff>56438</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699500" y="1469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4907</xdr:rowOff>
    </xdr:from>
    <xdr:to>
      <xdr:col>50</xdr:col>
      <xdr:colOff>114300</xdr:colOff>
      <xdr:row>86</xdr:row>
      <xdr:rowOff>5638</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750300" y="14749607"/>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126884</xdr:rowOff>
    </xdr:from>
    <xdr:to>
      <xdr:col>41</xdr:col>
      <xdr:colOff>101600</xdr:colOff>
      <xdr:row>86</xdr:row>
      <xdr:rowOff>57034</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810500" y="1470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5638</xdr:rowOff>
    </xdr:from>
    <xdr:to>
      <xdr:col>45</xdr:col>
      <xdr:colOff>177800</xdr:colOff>
      <xdr:row>86</xdr:row>
      <xdr:rowOff>6234</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861300" y="14750338"/>
          <a:ext cx="8890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127477</xdr:rowOff>
    </xdr:from>
    <xdr:to>
      <xdr:col>36</xdr:col>
      <xdr:colOff>165100</xdr:colOff>
      <xdr:row>86</xdr:row>
      <xdr:rowOff>57627</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921500" y="1470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6234</xdr:rowOff>
    </xdr:from>
    <xdr:to>
      <xdr:col>41</xdr:col>
      <xdr:colOff>50800</xdr:colOff>
      <xdr:row>86</xdr:row>
      <xdr:rowOff>6827</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72300" y="14750934"/>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47271</xdr:rowOff>
    </xdr:from>
    <xdr:ext cx="469744" cy="259045"/>
    <xdr:sp macro=""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727" y="1444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48643</xdr:rowOff>
    </xdr:from>
    <xdr:ext cx="469744" cy="259045"/>
    <xdr:sp macro=""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4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71366</xdr:rowOff>
    </xdr:from>
    <xdr:ext cx="469744" cy="259045"/>
    <xdr:sp macro=""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427" y="1447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71548</xdr:rowOff>
    </xdr:from>
    <xdr:ext cx="469744" cy="259045"/>
    <xdr:sp macro=""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427" y="1447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46834</xdr:rowOff>
    </xdr:from>
    <xdr:ext cx="469744" cy="259045"/>
    <xdr:sp macro=""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727" y="1479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47565</xdr:rowOff>
    </xdr:from>
    <xdr:ext cx="469744" cy="259045"/>
    <xdr:sp macro=""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427" y="1479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48161</xdr:rowOff>
    </xdr:from>
    <xdr:ext cx="469744" cy="259045"/>
    <xdr:sp macro=""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427" y="1479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48754</xdr:rowOff>
    </xdr:from>
    <xdr:ext cx="469744" cy="259045"/>
    <xdr:sp macro=""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427" y="1479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0000000-0008-0000-0E00-00007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E00-00008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0000000-0008-0000-0E00-000082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0000000-0008-0000-0E00-00008F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15784</xdr:rowOff>
    </xdr:from>
    <xdr:to>
      <xdr:col>24</xdr:col>
      <xdr:colOff>62865</xdr:colOff>
      <xdr:row>108</xdr:row>
      <xdr:rowOff>166007</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flipV="1">
          <a:off x="4634865" y="17160784"/>
          <a:ext cx="0" cy="1521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169834</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00000000-0008-0000-0E00-000091010000}"/>
            </a:ext>
          </a:extLst>
        </xdr:cNvPr>
        <xdr:cNvSpPr txBox="1"/>
      </xdr:nvSpPr>
      <xdr:spPr>
        <a:xfrm>
          <a:off x="4673600" y="1868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166007</xdr:rowOff>
    </xdr:from>
    <xdr:to>
      <xdr:col>24</xdr:col>
      <xdr:colOff>152400</xdr:colOff>
      <xdr:row>108</xdr:row>
      <xdr:rowOff>166007</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4546600" y="1868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133911</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00000000-0008-0000-0E00-000093010000}"/>
            </a:ext>
          </a:extLst>
        </xdr:cNvPr>
        <xdr:cNvSpPr txBox="1"/>
      </xdr:nvSpPr>
      <xdr:spPr>
        <a:xfrm>
          <a:off x="4673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15784</xdr:rowOff>
    </xdr:from>
    <xdr:to>
      <xdr:col>24</xdr:col>
      <xdr:colOff>152400</xdr:colOff>
      <xdr:row>100</xdr:row>
      <xdr:rowOff>15784</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4546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103795</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00000000-0008-0000-0E00-000095010000}"/>
            </a:ext>
          </a:extLst>
        </xdr:cNvPr>
        <xdr:cNvSpPr txBox="1"/>
      </xdr:nvSpPr>
      <xdr:spPr>
        <a:xfrm>
          <a:off x="4673600" y="17934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80918</xdr:rowOff>
    </xdr:from>
    <xdr:to>
      <xdr:col>24</xdr:col>
      <xdr:colOff>114300</xdr:colOff>
      <xdr:row>106</xdr:row>
      <xdr:rowOff>11068</xdr:rowOff>
    </xdr:to>
    <xdr:sp macro="" textlink="">
      <xdr:nvSpPr>
        <xdr:cNvPr id="406" name="フローチャート: 判断 405">
          <a:extLst>
            <a:ext uri="{FF2B5EF4-FFF2-40B4-BE49-F238E27FC236}">
              <a16:creationId xmlns:a16="http://schemas.microsoft.com/office/drawing/2014/main" id="{00000000-0008-0000-0E00-000096010000}"/>
            </a:ext>
          </a:extLst>
        </xdr:cNvPr>
        <xdr:cNvSpPr/>
      </xdr:nvSpPr>
      <xdr:spPr>
        <a:xfrm>
          <a:off x="45847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36830</xdr:rowOff>
    </xdr:from>
    <xdr:to>
      <xdr:col>20</xdr:col>
      <xdr:colOff>38100</xdr:colOff>
      <xdr:row>105</xdr:row>
      <xdr:rowOff>138430</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3746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159294</xdr:rowOff>
    </xdr:from>
    <xdr:to>
      <xdr:col>15</xdr:col>
      <xdr:colOff>101600</xdr:colOff>
      <xdr:row>105</xdr:row>
      <xdr:rowOff>89444</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28575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31931</xdr:rowOff>
    </xdr:from>
    <xdr:to>
      <xdr:col>10</xdr:col>
      <xdr:colOff>165100</xdr:colOff>
      <xdr:row>105</xdr:row>
      <xdr:rowOff>133531</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1968500" y="1803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4173</xdr:rowOff>
    </xdr:from>
    <xdr:to>
      <xdr:col>6</xdr:col>
      <xdr:colOff>38100</xdr:colOff>
      <xdr:row>105</xdr:row>
      <xdr:rowOff>105773</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079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67855</xdr:rowOff>
    </xdr:from>
    <xdr:to>
      <xdr:col>24</xdr:col>
      <xdr:colOff>114300</xdr:colOff>
      <xdr:row>107</xdr:row>
      <xdr:rowOff>169455</xdr:rowOff>
    </xdr:to>
    <xdr:sp macro="" textlink="">
      <xdr:nvSpPr>
        <xdr:cNvPr id="416" name="楕円 415">
          <a:extLst>
            <a:ext uri="{FF2B5EF4-FFF2-40B4-BE49-F238E27FC236}">
              <a16:creationId xmlns:a16="http://schemas.microsoft.com/office/drawing/2014/main" id="{00000000-0008-0000-0E00-0000A0010000}"/>
            </a:ext>
          </a:extLst>
        </xdr:cNvPr>
        <xdr:cNvSpPr/>
      </xdr:nvSpPr>
      <xdr:spPr>
        <a:xfrm>
          <a:off x="45847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46282</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00000000-0008-0000-0E00-0000A1010000}"/>
            </a:ext>
          </a:extLst>
        </xdr:cNvPr>
        <xdr:cNvSpPr txBox="1"/>
      </xdr:nvSpPr>
      <xdr:spPr>
        <a:xfrm>
          <a:off x="4673600" y="1839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38463</xdr:rowOff>
    </xdr:from>
    <xdr:to>
      <xdr:col>20</xdr:col>
      <xdr:colOff>38100</xdr:colOff>
      <xdr:row>107</xdr:row>
      <xdr:rowOff>140063</xdr:rowOff>
    </xdr:to>
    <xdr:sp macro="" textlink="">
      <xdr:nvSpPr>
        <xdr:cNvPr id="418" name="楕円 417">
          <a:extLst>
            <a:ext uri="{FF2B5EF4-FFF2-40B4-BE49-F238E27FC236}">
              <a16:creationId xmlns:a16="http://schemas.microsoft.com/office/drawing/2014/main" id="{00000000-0008-0000-0E00-0000A2010000}"/>
            </a:ext>
          </a:extLst>
        </xdr:cNvPr>
        <xdr:cNvSpPr/>
      </xdr:nvSpPr>
      <xdr:spPr>
        <a:xfrm>
          <a:off x="3746500" y="183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89263</xdr:rowOff>
    </xdr:from>
    <xdr:to>
      <xdr:col>24</xdr:col>
      <xdr:colOff>63500</xdr:colOff>
      <xdr:row>107</xdr:row>
      <xdr:rowOff>118655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3797300" y="18434413"/>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9071</xdr:rowOff>
    </xdr:from>
    <xdr:to>
      <xdr:col>15</xdr:col>
      <xdr:colOff>101600</xdr:colOff>
      <xdr:row>107</xdr:row>
      <xdr:rowOff>110671</xdr:rowOff>
    </xdr:to>
    <xdr:sp macro="" textlink="">
      <xdr:nvSpPr>
        <xdr:cNvPr id="420" name="楕円 419">
          <a:extLst>
            <a:ext uri="{FF2B5EF4-FFF2-40B4-BE49-F238E27FC236}">
              <a16:creationId xmlns:a16="http://schemas.microsoft.com/office/drawing/2014/main" id="{00000000-0008-0000-0E00-0000A4010000}"/>
            </a:ext>
          </a:extLst>
        </xdr:cNvPr>
        <xdr:cNvSpPr/>
      </xdr:nvSpPr>
      <xdr:spPr>
        <a:xfrm>
          <a:off x="2857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59871</xdr:rowOff>
    </xdr:from>
    <xdr:to>
      <xdr:col>19</xdr:col>
      <xdr:colOff>177800</xdr:colOff>
      <xdr:row>107</xdr:row>
      <xdr:rowOff>89263</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2908300" y="1840502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151130</xdr:rowOff>
    </xdr:from>
    <xdr:to>
      <xdr:col>10</xdr:col>
      <xdr:colOff>165100</xdr:colOff>
      <xdr:row>107</xdr:row>
      <xdr:rowOff>81280</xdr:rowOff>
    </xdr:to>
    <xdr:sp macro="" textlink="">
      <xdr:nvSpPr>
        <xdr:cNvPr id="422" name="楕円 421">
          <a:extLst>
            <a:ext uri="{FF2B5EF4-FFF2-40B4-BE49-F238E27FC236}">
              <a16:creationId xmlns:a16="http://schemas.microsoft.com/office/drawing/2014/main" id="{00000000-0008-0000-0E00-0000A6010000}"/>
            </a:ext>
          </a:extLst>
        </xdr:cNvPr>
        <xdr:cNvSpPr/>
      </xdr:nvSpPr>
      <xdr:spPr>
        <a:xfrm>
          <a:off x="1968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30480</xdr:rowOff>
    </xdr:from>
    <xdr:to>
      <xdr:col>15</xdr:col>
      <xdr:colOff>50800</xdr:colOff>
      <xdr:row>107</xdr:row>
      <xdr:rowOff>59871</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2019300" y="1837563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120106</xdr:rowOff>
    </xdr:from>
    <xdr:to>
      <xdr:col>6</xdr:col>
      <xdr:colOff>38100</xdr:colOff>
      <xdr:row>107</xdr:row>
      <xdr:rowOff>50256</xdr:rowOff>
    </xdr:to>
    <xdr:sp macro="" textlink="">
      <xdr:nvSpPr>
        <xdr:cNvPr id="424" name="楕円 423">
          <a:extLst>
            <a:ext uri="{FF2B5EF4-FFF2-40B4-BE49-F238E27FC236}">
              <a16:creationId xmlns:a16="http://schemas.microsoft.com/office/drawing/2014/main" id="{00000000-0008-0000-0E00-0000A8010000}"/>
            </a:ext>
          </a:extLst>
        </xdr:cNvPr>
        <xdr:cNvSpPr/>
      </xdr:nvSpPr>
      <xdr:spPr>
        <a:xfrm>
          <a:off x="1079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170906</xdr:rowOff>
    </xdr:from>
    <xdr:to>
      <xdr:col>10</xdr:col>
      <xdr:colOff>114300</xdr:colOff>
      <xdr:row>107</xdr:row>
      <xdr:rowOff>30480</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1130300" y="1834460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154957</xdr:rowOff>
    </xdr:from>
    <xdr:ext cx="405111" cy="259045"/>
    <xdr:sp macro="" textlink="">
      <xdr:nvSpPr>
        <xdr:cNvPr id="426" name="n_1aveValue【港湾・漁港】&#10;有形固定資産減価償却率">
          <a:extLst>
            <a:ext uri="{FF2B5EF4-FFF2-40B4-BE49-F238E27FC236}">
              <a16:creationId xmlns:a16="http://schemas.microsoft.com/office/drawing/2014/main" id="{00000000-0008-0000-0E00-0000AA010000}"/>
            </a:ext>
          </a:extLst>
        </xdr:cNvPr>
        <xdr:cNvSpPr txBox="1"/>
      </xdr:nvSpPr>
      <xdr:spPr>
        <a:xfrm>
          <a:off x="35820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105971</xdr:rowOff>
    </xdr:from>
    <xdr:ext cx="405111" cy="259045"/>
    <xdr:sp macro="" textlink="">
      <xdr:nvSpPr>
        <xdr:cNvPr id="427" name="n_2aveValue【港湾・漁港】&#10;有形固定資産減価償却率">
          <a:extLst>
            <a:ext uri="{FF2B5EF4-FFF2-40B4-BE49-F238E27FC236}">
              <a16:creationId xmlns:a16="http://schemas.microsoft.com/office/drawing/2014/main" id="{00000000-0008-0000-0E00-0000AB010000}"/>
            </a:ext>
          </a:extLst>
        </xdr:cNvPr>
        <xdr:cNvSpPr txBox="1"/>
      </xdr:nvSpPr>
      <xdr:spPr>
        <a:xfrm>
          <a:off x="2705744" y="1776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150058</xdr:rowOff>
    </xdr:from>
    <xdr:ext cx="405111" cy="259045"/>
    <xdr:sp macro="" textlink="">
      <xdr:nvSpPr>
        <xdr:cNvPr id="428" name="n_3aveValue【港湾・漁港】&#10;有形固定資産減価償却率">
          <a:extLst>
            <a:ext uri="{FF2B5EF4-FFF2-40B4-BE49-F238E27FC236}">
              <a16:creationId xmlns:a16="http://schemas.microsoft.com/office/drawing/2014/main" id="{00000000-0008-0000-0E00-0000AC010000}"/>
            </a:ext>
          </a:extLst>
        </xdr:cNvPr>
        <xdr:cNvSpPr txBox="1"/>
      </xdr:nvSpPr>
      <xdr:spPr>
        <a:xfrm>
          <a:off x="1816744" y="1780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122300</xdr:rowOff>
    </xdr:from>
    <xdr:ext cx="405111" cy="259045"/>
    <xdr:sp macro="" textlink="">
      <xdr:nvSpPr>
        <xdr:cNvPr id="429" name="n_4aveValue【港湾・漁港】&#10;有形固定資産減価償却率">
          <a:extLst>
            <a:ext uri="{FF2B5EF4-FFF2-40B4-BE49-F238E27FC236}">
              <a16:creationId xmlns:a16="http://schemas.microsoft.com/office/drawing/2014/main" id="{00000000-0008-0000-0E00-0000AD010000}"/>
            </a:ext>
          </a:extLst>
        </xdr:cNvPr>
        <xdr:cNvSpPr txBox="1"/>
      </xdr:nvSpPr>
      <xdr:spPr>
        <a:xfrm>
          <a:off x="9277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131190</xdr:rowOff>
    </xdr:from>
    <xdr:ext cx="405111" cy="259045"/>
    <xdr:sp macro="" textlink="">
      <xdr:nvSpPr>
        <xdr:cNvPr id="430" name="n_1mainValue【港湾・漁港】&#10;有形固定資産減価償却率">
          <a:extLst>
            <a:ext uri="{FF2B5EF4-FFF2-40B4-BE49-F238E27FC236}">
              <a16:creationId xmlns:a16="http://schemas.microsoft.com/office/drawing/2014/main" id="{00000000-0008-0000-0E00-0000AE010000}"/>
            </a:ext>
          </a:extLst>
        </xdr:cNvPr>
        <xdr:cNvSpPr txBox="1"/>
      </xdr:nvSpPr>
      <xdr:spPr>
        <a:xfrm>
          <a:off x="3582044" y="1847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101798</xdr:rowOff>
    </xdr:from>
    <xdr:ext cx="405111" cy="259045"/>
    <xdr:sp macro="" textlink="">
      <xdr:nvSpPr>
        <xdr:cNvPr id="431" name="n_2mainValue【港湾・漁港】&#10;有形固定資産減価償却率">
          <a:extLst>
            <a:ext uri="{FF2B5EF4-FFF2-40B4-BE49-F238E27FC236}">
              <a16:creationId xmlns:a16="http://schemas.microsoft.com/office/drawing/2014/main" id="{00000000-0008-0000-0E00-0000AF010000}"/>
            </a:ext>
          </a:extLst>
        </xdr:cNvPr>
        <xdr:cNvSpPr txBox="1"/>
      </xdr:nvSpPr>
      <xdr:spPr>
        <a:xfrm>
          <a:off x="27057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72407</xdr:rowOff>
    </xdr:from>
    <xdr:ext cx="405111" cy="259045"/>
    <xdr:sp macro="" textlink="">
      <xdr:nvSpPr>
        <xdr:cNvPr id="432" name="n_3mainValue【港湾・漁港】&#10;有形固定資産減価償却率">
          <a:extLst>
            <a:ext uri="{FF2B5EF4-FFF2-40B4-BE49-F238E27FC236}">
              <a16:creationId xmlns:a16="http://schemas.microsoft.com/office/drawing/2014/main" id="{00000000-0008-0000-0E00-0000B0010000}"/>
            </a:ext>
          </a:extLst>
        </xdr:cNvPr>
        <xdr:cNvSpPr txBox="1"/>
      </xdr:nvSpPr>
      <xdr:spPr>
        <a:xfrm>
          <a:off x="18167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41383</xdr:rowOff>
    </xdr:from>
    <xdr:ext cx="405111" cy="259045"/>
    <xdr:sp macro="" textlink="">
      <xdr:nvSpPr>
        <xdr:cNvPr id="433" name="n_4mainValue【港湾・漁港】&#10;有形固定資産減価償却率">
          <a:extLst>
            <a:ext uri="{FF2B5EF4-FFF2-40B4-BE49-F238E27FC236}">
              <a16:creationId xmlns:a16="http://schemas.microsoft.com/office/drawing/2014/main" id="{00000000-0008-0000-0E00-0000B1010000}"/>
            </a:ext>
          </a:extLst>
        </xdr:cNvPr>
        <xdr:cNvSpPr txBox="1"/>
      </xdr:nvSpPr>
      <xdr:spPr>
        <a:xfrm>
          <a:off x="92774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0000000-0008-0000-0E00-0000B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00000000-0008-0000-0E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42067</xdr:rowOff>
    </xdr:from>
    <xdr:to>
      <xdr:col>54</xdr:col>
      <xdr:colOff>189865</xdr:colOff>
      <xdr:row>108</xdr:row>
      <xdr:rowOff>76166</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flipV="1">
          <a:off x="10476865" y="17187067"/>
          <a:ext cx="0" cy="140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6" name="【港湾・漁港】&#10;一人当たり有形固定資産（償却資産）額最小値テキスト">
          <a:extLst>
            <a:ext uri="{FF2B5EF4-FFF2-40B4-BE49-F238E27FC236}">
              <a16:creationId xmlns:a16="http://schemas.microsoft.com/office/drawing/2014/main" id="{00000000-0008-0000-0E00-0000C8010000}"/>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160194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00000000-0008-0000-0E00-0000CA010000}"/>
            </a:ext>
          </a:extLst>
        </xdr:cNvPr>
        <xdr:cNvSpPr txBox="1"/>
      </xdr:nvSpPr>
      <xdr:spPr>
        <a:xfrm>
          <a:off x="10515600" y="169622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42067</xdr:rowOff>
    </xdr:from>
    <xdr:to>
      <xdr:col>55</xdr:col>
      <xdr:colOff>88900</xdr:colOff>
      <xdr:row>100</xdr:row>
      <xdr:rowOff>42067</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0388600" y="1718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27973</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00000000-0008-0000-0E00-0000CC010000}"/>
            </a:ext>
          </a:extLst>
        </xdr:cNvPr>
        <xdr:cNvSpPr txBox="1"/>
      </xdr:nvSpPr>
      <xdr:spPr>
        <a:xfrm>
          <a:off x="10515600" y="182016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5096</xdr:rowOff>
    </xdr:from>
    <xdr:to>
      <xdr:col>55</xdr:col>
      <xdr:colOff>50800</xdr:colOff>
      <xdr:row>107</xdr:row>
      <xdr:rowOff>106696</xdr:rowOff>
    </xdr:to>
    <xdr:sp macro="" textlink="">
      <xdr:nvSpPr>
        <xdr:cNvPr id="461" name="フローチャート: 判断 460">
          <a:extLst>
            <a:ext uri="{FF2B5EF4-FFF2-40B4-BE49-F238E27FC236}">
              <a16:creationId xmlns:a16="http://schemas.microsoft.com/office/drawing/2014/main" id="{00000000-0008-0000-0E00-0000CD010000}"/>
            </a:ext>
          </a:extLst>
        </xdr:cNvPr>
        <xdr:cNvSpPr/>
      </xdr:nvSpPr>
      <xdr:spPr>
        <a:xfrm>
          <a:off x="104267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6423</xdr:rowOff>
    </xdr:from>
    <xdr:to>
      <xdr:col>50</xdr:col>
      <xdr:colOff>165100</xdr:colOff>
      <xdr:row>107</xdr:row>
      <xdr:rowOff>108023</xdr:rowOff>
    </xdr:to>
    <xdr:sp macro="" textlink="">
      <xdr:nvSpPr>
        <xdr:cNvPr id="462" name="フローチャート: 判断 461">
          <a:extLst>
            <a:ext uri="{FF2B5EF4-FFF2-40B4-BE49-F238E27FC236}">
              <a16:creationId xmlns:a16="http://schemas.microsoft.com/office/drawing/2014/main" id="{00000000-0008-0000-0E00-0000CE010000}"/>
            </a:ext>
          </a:extLst>
        </xdr:cNvPr>
        <xdr:cNvSpPr/>
      </xdr:nvSpPr>
      <xdr:spPr>
        <a:xfrm>
          <a:off x="9588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42207</xdr:rowOff>
    </xdr:from>
    <xdr:to>
      <xdr:col>46</xdr:col>
      <xdr:colOff>38100</xdr:colOff>
      <xdr:row>107</xdr:row>
      <xdr:rowOff>143807</xdr:rowOff>
    </xdr:to>
    <xdr:sp macro="" textlink="">
      <xdr:nvSpPr>
        <xdr:cNvPr id="463" name="フローチャート: 判断 462">
          <a:extLst>
            <a:ext uri="{FF2B5EF4-FFF2-40B4-BE49-F238E27FC236}">
              <a16:creationId xmlns:a16="http://schemas.microsoft.com/office/drawing/2014/main" id="{00000000-0008-0000-0E00-0000CF010000}"/>
            </a:ext>
          </a:extLst>
        </xdr:cNvPr>
        <xdr:cNvSpPr/>
      </xdr:nvSpPr>
      <xdr:spPr>
        <a:xfrm>
          <a:off x="8699500" y="18387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27612</xdr:rowOff>
    </xdr:from>
    <xdr:to>
      <xdr:col>41</xdr:col>
      <xdr:colOff>101600</xdr:colOff>
      <xdr:row>107</xdr:row>
      <xdr:rowOff>129212</xdr:rowOff>
    </xdr:to>
    <xdr:sp macro="" textlink="">
      <xdr:nvSpPr>
        <xdr:cNvPr id="464" name="フローチャート: 判断 463">
          <a:extLst>
            <a:ext uri="{FF2B5EF4-FFF2-40B4-BE49-F238E27FC236}">
              <a16:creationId xmlns:a16="http://schemas.microsoft.com/office/drawing/2014/main" id="{00000000-0008-0000-0E00-0000D0010000}"/>
            </a:ext>
          </a:extLst>
        </xdr:cNvPr>
        <xdr:cNvSpPr/>
      </xdr:nvSpPr>
      <xdr:spPr>
        <a:xfrm>
          <a:off x="7810500" y="183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29821</xdr:rowOff>
    </xdr:from>
    <xdr:to>
      <xdr:col>36</xdr:col>
      <xdr:colOff>165100</xdr:colOff>
      <xdr:row>107</xdr:row>
      <xdr:rowOff>131421</xdr:rowOff>
    </xdr:to>
    <xdr:sp macro="" textlink="">
      <xdr:nvSpPr>
        <xdr:cNvPr id="465" name="フローチャート: 判断 464">
          <a:extLst>
            <a:ext uri="{FF2B5EF4-FFF2-40B4-BE49-F238E27FC236}">
              <a16:creationId xmlns:a16="http://schemas.microsoft.com/office/drawing/2014/main" id="{00000000-0008-0000-0E00-0000D1010000}"/>
            </a:ext>
          </a:extLst>
        </xdr:cNvPr>
        <xdr:cNvSpPr/>
      </xdr:nvSpPr>
      <xdr:spPr>
        <a:xfrm>
          <a:off x="6921500" y="1837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135258</xdr:rowOff>
    </xdr:from>
    <xdr:to>
      <xdr:col>55</xdr:col>
      <xdr:colOff>50800</xdr:colOff>
      <xdr:row>108</xdr:row>
      <xdr:rowOff>65408</xdr:rowOff>
    </xdr:to>
    <xdr:sp macro="" textlink="">
      <xdr:nvSpPr>
        <xdr:cNvPr id="471" name="楕円 470">
          <a:extLst>
            <a:ext uri="{FF2B5EF4-FFF2-40B4-BE49-F238E27FC236}">
              <a16:creationId xmlns:a16="http://schemas.microsoft.com/office/drawing/2014/main" id="{00000000-0008-0000-0E00-0000D7010000}"/>
            </a:ext>
          </a:extLst>
        </xdr:cNvPr>
        <xdr:cNvSpPr/>
      </xdr:nvSpPr>
      <xdr:spPr>
        <a:xfrm>
          <a:off x="10426700" y="1848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50185</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00000000-0008-0000-0E00-0000D8010000}"/>
            </a:ext>
          </a:extLst>
        </xdr:cNvPr>
        <xdr:cNvSpPr txBox="1"/>
      </xdr:nvSpPr>
      <xdr:spPr>
        <a:xfrm>
          <a:off x="10515600" y="1839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136709</xdr:rowOff>
    </xdr:from>
    <xdr:to>
      <xdr:col>50</xdr:col>
      <xdr:colOff>165100</xdr:colOff>
      <xdr:row>108</xdr:row>
      <xdr:rowOff>66859</xdr:rowOff>
    </xdr:to>
    <xdr:sp macro="" textlink="">
      <xdr:nvSpPr>
        <xdr:cNvPr id="473" name="楕円 472">
          <a:extLst>
            <a:ext uri="{FF2B5EF4-FFF2-40B4-BE49-F238E27FC236}">
              <a16:creationId xmlns:a16="http://schemas.microsoft.com/office/drawing/2014/main" id="{00000000-0008-0000-0E00-0000D9010000}"/>
            </a:ext>
          </a:extLst>
        </xdr:cNvPr>
        <xdr:cNvSpPr/>
      </xdr:nvSpPr>
      <xdr:spPr>
        <a:xfrm>
          <a:off x="9588500" y="1848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14608</xdr:rowOff>
    </xdr:from>
    <xdr:to>
      <xdr:col>55</xdr:col>
      <xdr:colOff>0</xdr:colOff>
      <xdr:row>108</xdr:row>
      <xdr:rowOff>16059</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9639300" y="18531208"/>
          <a:ext cx="838200" cy="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138086</xdr:rowOff>
    </xdr:from>
    <xdr:to>
      <xdr:col>46</xdr:col>
      <xdr:colOff>38100</xdr:colOff>
      <xdr:row>108</xdr:row>
      <xdr:rowOff>68236</xdr:rowOff>
    </xdr:to>
    <xdr:sp macro="" textlink="">
      <xdr:nvSpPr>
        <xdr:cNvPr id="475" name="楕円 474">
          <a:extLst>
            <a:ext uri="{FF2B5EF4-FFF2-40B4-BE49-F238E27FC236}">
              <a16:creationId xmlns:a16="http://schemas.microsoft.com/office/drawing/2014/main" id="{00000000-0008-0000-0E00-0000DB010000}"/>
            </a:ext>
          </a:extLst>
        </xdr:cNvPr>
        <xdr:cNvSpPr/>
      </xdr:nvSpPr>
      <xdr:spPr>
        <a:xfrm>
          <a:off x="8699500" y="1848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16059</xdr:rowOff>
    </xdr:from>
    <xdr:to>
      <xdr:col>50</xdr:col>
      <xdr:colOff>114300</xdr:colOff>
      <xdr:row>108</xdr:row>
      <xdr:rowOff>17436</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8750300" y="18532659"/>
          <a:ext cx="8890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139238</xdr:rowOff>
    </xdr:from>
    <xdr:to>
      <xdr:col>41</xdr:col>
      <xdr:colOff>101600</xdr:colOff>
      <xdr:row>108</xdr:row>
      <xdr:rowOff>69388</xdr:rowOff>
    </xdr:to>
    <xdr:sp macro="" textlink="">
      <xdr:nvSpPr>
        <xdr:cNvPr id="477" name="楕円 476">
          <a:extLst>
            <a:ext uri="{FF2B5EF4-FFF2-40B4-BE49-F238E27FC236}">
              <a16:creationId xmlns:a16="http://schemas.microsoft.com/office/drawing/2014/main" id="{00000000-0008-0000-0E00-0000DD010000}"/>
            </a:ext>
          </a:extLst>
        </xdr:cNvPr>
        <xdr:cNvSpPr/>
      </xdr:nvSpPr>
      <xdr:spPr>
        <a:xfrm>
          <a:off x="7810500" y="1848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17436</xdr:rowOff>
    </xdr:from>
    <xdr:to>
      <xdr:col>45</xdr:col>
      <xdr:colOff>177800</xdr:colOff>
      <xdr:row>108</xdr:row>
      <xdr:rowOff>18588</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flipV="1">
          <a:off x="7861300" y="18534036"/>
          <a:ext cx="889000" cy="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140391</xdr:rowOff>
    </xdr:from>
    <xdr:to>
      <xdr:col>36</xdr:col>
      <xdr:colOff>165100</xdr:colOff>
      <xdr:row>108</xdr:row>
      <xdr:rowOff>70541</xdr:rowOff>
    </xdr:to>
    <xdr:sp macro="" textlink="">
      <xdr:nvSpPr>
        <xdr:cNvPr id="479" name="楕円 478">
          <a:extLst>
            <a:ext uri="{FF2B5EF4-FFF2-40B4-BE49-F238E27FC236}">
              <a16:creationId xmlns:a16="http://schemas.microsoft.com/office/drawing/2014/main" id="{00000000-0008-0000-0E00-0000DF010000}"/>
            </a:ext>
          </a:extLst>
        </xdr:cNvPr>
        <xdr:cNvSpPr/>
      </xdr:nvSpPr>
      <xdr:spPr>
        <a:xfrm>
          <a:off x="6921500" y="1848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18588</xdr:rowOff>
    </xdr:from>
    <xdr:to>
      <xdr:col>41</xdr:col>
      <xdr:colOff>50800</xdr:colOff>
      <xdr:row>108</xdr:row>
      <xdr:rowOff>19741</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flipV="1">
          <a:off x="6972300" y="18535188"/>
          <a:ext cx="889000" cy="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124550</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00000000-0008-0000-0E00-0000E1010000}"/>
            </a:ext>
          </a:extLst>
        </xdr:cNvPr>
        <xdr:cNvSpPr txBox="1"/>
      </xdr:nvSpPr>
      <xdr:spPr>
        <a:xfrm>
          <a:off x="93270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160334</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00000000-0008-0000-0E00-0000E2010000}"/>
            </a:ext>
          </a:extLst>
        </xdr:cNvPr>
        <xdr:cNvSpPr txBox="1"/>
      </xdr:nvSpPr>
      <xdr:spPr>
        <a:xfrm>
          <a:off x="8450795" y="18162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145739</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00000000-0008-0000-0E00-0000E3010000}"/>
            </a:ext>
          </a:extLst>
        </xdr:cNvPr>
        <xdr:cNvSpPr txBox="1"/>
      </xdr:nvSpPr>
      <xdr:spPr>
        <a:xfrm>
          <a:off x="7561795" y="1814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147948</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00000000-0008-0000-0E00-0000E4010000}"/>
            </a:ext>
          </a:extLst>
        </xdr:cNvPr>
        <xdr:cNvSpPr txBox="1"/>
      </xdr:nvSpPr>
      <xdr:spPr>
        <a:xfrm>
          <a:off x="6672795" y="1815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57986</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00000000-0008-0000-0E00-0000E5010000}"/>
            </a:ext>
          </a:extLst>
        </xdr:cNvPr>
        <xdr:cNvSpPr txBox="1"/>
      </xdr:nvSpPr>
      <xdr:spPr>
        <a:xfrm>
          <a:off x="9327095" y="1857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59363</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8450795" y="18575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60515</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7561795" y="18577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61668</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6672795" y="1857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E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E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E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1" name="テキスト ボックス 500">
          <a:extLst>
            <a:ext uri="{FF2B5EF4-FFF2-40B4-BE49-F238E27FC236}">
              <a16:creationId xmlns:a16="http://schemas.microsoft.com/office/drawing/2014/main" id="{00000000-0008-0000-0E00-0000F5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7" name="テキスト ボックス 506">
          <a:extLst>
            <a:ext uri="{FF2B5EF4-FFF2-40B4-BE49-F238E27FC236}">
              <a16:creationId xmlns:a16="http://schemas.microsoft.com/office/drawing/2014/main" id="{00000000-0008-0000-0E00-0000FB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9" name="テキスト ボックス 508">
          <a:extLst>
            <a:ext uri="{FF2B5EF4-FFF2-40B4-BE49-F238E27FC236}">
              <a16:creationId xmlns:a16="http://schemas.microsoft.com/office/drawing/2014/main" id="{00000000-0008-0000-0E00-0000FD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00000000-0008-0000-0E00-000001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92528</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flipV="1">
          <a:off x="16318864"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5" name="【認定こども園・幼稚園・保育所】&#10;有形固定資産減価償却率最小値テキスト">
          <a:extLst>
            <a:ext uri="{FF2B5EF4-FFF2-40B4-BE49-F238E27FC236}">
              <a16:creationId xmlns:a16="http://schemas.microsoft.com/office/drawing/2014/main" id="{00000000-0008-0000-0E00-000003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7" name="【認定こども園・幼稚園・保育所】&#10;有形固定資産減価償却率最大値テキスト">
          <a:extLst>
            <a:ext uri="{FF2B5EF4-FFF2-40B4-BE49-F238E27FC236}">
              <a16:creationId xmlns:a16="http://schemas.microsoft.com/office/drawing/2014/main" id="{00000000-0008-0000-0E00-000005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167112</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00000000-0008-0000-0E00-000007020000}"/>
            </a:ext>
          </a:extLst>
        </xdr:cNvPr>
        <xdr:cNvSpPr txBox="1"/>
      </xdr:nvSpPr>
      <xdr:spPr>
        <a:xfrm>
          <a:off x="16357600" y="651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macro="" textlink="">
      <xdr:nvSpPr>
        <xdr:cNvPr id="520" name="フローチャート: 判断 519">
          <a:extLst>
            <a:ext uri="{FF2B5EF4-FFF2-40B4-BE49-F238E27FC236}">
              <a16:creationId xmlns:a16="http://schemas.microsoft.com/office/drawing/2014/main" id="{00000000-0008-0000-0E00-000008020000}"/>
            </a:ext>
          </a:extLst>
        </xdr:cNvPr>
        <xdr:cNvSpPr/>
      </xdr:nvSpPr>
      <xdr:spPr>
        <a:xfrm>
          <a:off x="162687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4173</xdr:rowOff>
    </xdr:from>
    <xdr:to>
      <xdr:col>81</xdr:col>
      <xdr:colOff>101600</xdr:colOff>
      <xdr:row>38</xdr:row>
      <xdr:rowOff>105773</xdr:rowOff>
    </xdr:to>
    <xdr:sp macro="" textlink="">
      <xdr:nvSpPr>
        <xdr:cNvPr id="521" name="フローチャート: 判断 520">
          <a:extLst>
            <a:ext uri="{FF2B5EF4-FFF2-40B4-BE49-F238E27FC236}">
              <a16:creationId xmlns:a16="http://schemas.microsoft.com/office/drawing/2014/main" id="{00000000-0008-0000-0E00-000009020000}"/>
            </a:ext>
          </a:extLst>
        </xdr:cNvPr>
        <xdr:cNvSpPr/>
      </xdr:nvSpPr>
      <xdr:spPr>
        <a:xfrm>
          <a:off x="154305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49893</xdr:rowOff>
    </xdr:from>
    <xdr:to>
      <xdr:col>76</xdr:col>
      <xdr:colOff>165100</xdr:colOff>
      <xdr:row>38</xdr:row>
      <xdr:rowOff>151493</xdr:rowOff>
    </xdr:to>
    <xdr:sp macro="" textlink="">
      <xdr:nvSpPr>
        <xdr:cNvPr id="522" name="フローチャート: 判断 521">
          <a:extLst>
            <a:ext uri="{FF2B5EF4-FFF2-40B4-BE49-F238E27FC236}">
              <a16:creationId xmlns:a16="http://schemas.microsoft.com/office/drawing/2014/main" id="{00000000-0008-0000-0E00-00000A020000}"/>
            </a:ext>
          </a:extLst>
        </xdr:cNvPr>
        <xdr:cNvSpPr/>
      </xdr:nvSpPr>
      <xdr:spPr>
        <a:xfrm>
          <a:off x="14541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144599</xdr:rowOff>
    </xdr:from>
    <xdr:to>
      <xdr:col>72</xdr:col>
      <xdr:colOff>38100</xdr:colOff>
      <xdr:row>38</xdr:row>
      <xdr:rowOff>74749</xdr:rowOff>
    </xdr:to>
    <xdr:sp macro="" textlink="">
      <xdr:nvSpPr>
        <xdr:cNvPr id="523" name="フローチャート: 判断 522">
          <a:extLst>
            <a:ext uri="{FF2B5EF4-FFF2-40B4-BE49-F238E27FC236}">
              <a16:creationId xmlns:a16="http://schemas.microsoft.com/office/drawing/2014/main" id="{00000000-0008-0000-0E00-00000B020000}"/>
            </a:ext>
          </a:extLst>
        </xdr:cNvPr>
        <xdr:cNvSpPr/>
      </xdr:nvSpPr>
      <xdr:spPr>
        <a:xfrm>
          <a:off x="13652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136434</xdr:rowOff>
    </xdr:from>
    <xdr:to>
      <xdr:col>67</xdr:col>
      <xdr:colOff>101600</xdr:colOff>
      <xdr:row>38</xdr:row>
      <xdr:rowOff>66584</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2763500" y="648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111942</xdr:rowOff>
    </xdr:from>
    <xdr:to>
      <xdr:col>85</xdr:col>
      <xdr:colOff>177800</xdr:colOff>
      <xdr:row>38</xdr:row>
      <xdr:rowOff>42092</xdr:rowOff>
    </xdr:to>
    <xdr:sp macro="" textlink="">
      <xdr:nvSpPr>
        <xdr:cNvPr id="530" name="楕円 529">
          <a:extLst>
            <a:ext uri="{FF2B5EF4-FFF2-40B4-BE49-F238E27FC236}">
              <a16:creationId xmlns:a16="http://schemas.microsoft.com/office/drawing/2014/main" id="{00000000-0008-0000-0E00-000012020000}"/>
            </a:ext>
          </a:extLst>
        </xdr:cNvPr>
        <xdr:cNvSpPr/>
      </xdr:nvSpPr>
      <xdr:spPr>
        <a:xfrm>
          <a:off x="162687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134819</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00000000-0008-0000-0E00-000013020000}"/>
            </a:ext>
          </a:extLst>
        </xdr:cNvPr>
        <xdr:cNvSpPr txBox="1"/>
      </xdr:nvSpPr>
      <xdr:spPr>
        <a:xfrm>
          <a:off x="16357600" y="6307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76019</xdr:rowOff>
    </xdr:from>
    <xdr:to>
      <xdr:col>81</xdr:col>
      <xdr:colOff>101600</xdr:colOff>
      <xdr:row>38</xdr:row>
      <xdr:rowOff>6169</xdr:rowOff>
    </xdr:to>
    <xdr:sp macro="" textlink="">
      <xdr:nvSpPr>
        <xdr:cNvPr id="532" name="楕円 531">
          <a:extLst>
            <a:ext uri="{FF2B5EF4-FFF2-40B4-BE49-F238E27FC236}">
              <a16:creationId xmlns:a16="http://schemas.microsoft.com/office/drawing/2014/main" id="{00000000-0008-0000-0E00-000014020000}"/>
            </a:ext>
          </a:extLst>
        </xdr:cNvPr>
        <xdr:cNvSpPr/>
      </xdr:nvSpPr>
      <xdr:spPr>
        <a:xfrm>
          <a:off x="15430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126819</xdr:rowOff>
    </xdr:from>
    <xdr:to>
      <xdr:col>85</xdr:col>
      <xdr:colOff>127000</xdr:colOff>
      <xdr:row>37</xdr:row>
      <xdr:rowOff>162741</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5481300" y="647046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100511</xdr:rowOff>
    </xdr:from>
    <xdr:to>
      <xdr:col>76</xdr:col>
      <xdr:colOff>165100</xdr:colOff>
      <xdr:row>38</xdr:row>
      <xdr:rowOff>30662</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4541500" y="6444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126819</xdr:rowOff>
    </xdr:from>
    <xdr:to>
      <xdr:col>81</xdr:col>
      <xdr:colOff>50800</xdr:colOff>
      <xdr:row>37</xdr:row>
      <xdr:rowOff>151311</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flipV="1">
          <a:off x="14592300" y="647046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59690</xdr:rowOff>
    </xdr:from>
    <xdr:to>
      <xdr:col>72</xdr:col>
      <xdr:colOff>38100</xdr:colOff>
      <xdr:row>37</xdr:row>
      <xdr:rowOff>161290</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3652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110490</xdr:rowOff>
    </xdr:from>
    <xdr:to>
      <xdr:col>76</xdr:col>
      <xdr:colOff>114300</xdr:colOff>
      <xdr:row>37</xdr:row>
      <xdr:rowOff>151311</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3703300" y="645414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18869</xdr:rowOff>
    </xdr:from>
    <xdr:to>
      <xdr:col>67</xdr:col>
      <xdr:colOff>101600</xdr:colOff>
      <xdr:row>37</xdr:row>
      <xdr:rowOff>120469</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2763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69669</xdr:rowOff>
    </xdr:from>
    <xdr:to>
      <xdr:col>71</xdr:col>
      <xdr:colOff>177800</xdr:colOff>
      <xdr:row>37</xdr:row>
      <xdr:rowOff>110490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2814300" y="641331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96900</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00000000-0008-0000-0E00-00001C020000}"/>
            </a:ext>
          </a:extLst>
        </xdr:cNvPr>
        <xdr:cNvSpPr txBox="1"/>
      </xdr:nvSpPr>
      <xdr:spPr>
        <a:xfrm>
          <a:off x="15266044" y="661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142620</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00000000-0008-0000-0E00-00001D020000}"/>
            </a:ext>
          </a:extLst>
        </xdr:cNvPr>
        <xdr:cNvSpPr txBox="1"/>
      </xdr:nvSpPr>
      <xdr:spPr>
        <a:xfrm>
          <a:off x="14389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65876</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00000000-0008-0000-0E00-00001E020000}"/>
            </a:ext>
          </a:extLst>
        </xdr:cNvPr>
        <xdr:cNvSpPr txBox="1"/>
      </xdr:nvSpPr>
      <xdr:spPr>
        <a:xfrm>
          <a:off x="135007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57711</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00000000-0008-0000-0E00-00001F020000}"/>
            </a:ext>
          </a:extLst>
        </xdr:cNvPr>
        <xdr:cNvSpPr txBox="1"/>
      </xdr:nvSpPr>
      <xdr:spPr>
        <a:xfrm>
          <a:off x="1261174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22696</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47188</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4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6367</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136996</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00000000-0008-0000-0E00-00002F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00000000-0008-0000-0E00-000031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00000000-0008-0000-0E00-000038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128778</xdr:rowOff>
    </xdr:from>
    <xdr:to>
      <xdr:col>116</xdr:col>
      <xdr:colOff>62864</xdr:colOff>
      <xdr:row>41</xdr:row>
      <xdr:rowOff>117348</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flipV="1">
          <a:off x="22160864" y="5786628"/>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00000000-0008-0000-0E00-00003A02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75455</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00000000-0008-0000-0E00-00003C020000}"/>
            </a:ext>
          </a:extLst>
        </xdr:cNvPr>
        <xdr:cNvSpPr txBox="1"/>
      </xdr:nvSpPr>
      <xdr:spPr>
        <a:xfrm>
          <a:off x="22199600" y="556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128778</xdr:rowOff>
    </xdr:from>
    <xdr:to>
      <xdr:col>116</xdr:col>
      <xdr:colOff>152400</xdr:colOff>
      <xdr:row>33</xdr:row>
      <xdr:rowOff>128778</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22072600" y="578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131843</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00000000-0008-0000-0E00-00003E020000}"/>
            </a:ext>
          </a:extLst>
        </xdr:cNvPr>
        <xdr:cNvSpPr txBox="1"/>
      </xdr:nvSpPr>
      <xdr:spPr>
        <a:xfrm>
          <a:off x="22199600" y="6646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153416</xdr:rowOff>
    </xdr:from>
    <xdr:to>
      <xdr:col>116</xdr:col>
      <xdr:colOff>114300</xdr:colOff>
      <xdr:row>39</xdr:row>
      <xdr:rowOff>83566</xdr:rowOff>
    </xdr:to>
    <xdr:sp macro="" textlink="">
      <xdr:nvSpPr>
        <xdr:cNvPr id="575" name="フローチャート: 判断 574">
          <a:extLst>
            <a:ext uri="{FF2B5EF4-FFF2-40B4-BE49-F238E27FC236}">
              <a16:creationId xmlns:a16="http://schemas.microsoft.com/office/drawing/2014/main" id="{00000000-0008-0000-0E00-00003F020000}"/>
            </a:ext>
          </a:extLst>
        </xdr:cNvPr>
        <xdr:cNvSpPr/>
      </xdr:nvSpPr>
      <xdr:spPr>
        <a:xfrm>
          <a:off x="22110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153416</xdr:rowOff>
    </xdr:from>
    <xdr:to>
      <xdr:col>112</xdr:col>
      <xdr:colOff>38100</xdr:colOff>
      <xdr:row>39</xdr:row>
      <xdr:rowOff>83566</xdr:rowOff>
    </xdr:to>
    <xdr:sp macro="" textlink="">
      <xdr:nvSpPr>
        <xdr:cNvPr id="576" name="フローチャート: 判断 575">
          <a:extLst>
            <a:ext uri="{FF2B5EF4-FFF2-40B4-BE49-F238E27FC236}">
              <a16:creationId xmlns:a16="http://schemas.microsoft.com/office/drawing/2014/main" id="{00000000-0008-0000-0E00-000040020000}"/>
            </a:ext>
          </a:extLst>
        </xdr:cNvPr>
        <xdr:cNvSpPr/>
      </xdr:nvSpPr>
      <xdr:spPr>
        <a:xfrm>
          <a:off x="212725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xdr:rowOff>
    </xdr:from>
    <xdr:to>
      <xdr:col>107</xdr:col>
      <xdr:colOff>101600</xdr:colOff>
      <xdr:row>39</xdr:row>
      <xdr:rowOff>101854</xdr:rowOff>
    </xdr:to>
    <xdr:sp macro="" textlink="">
      <xdr:nvSpPr>
        <xdr:cNvPr id="577" name="フローチャート: 判断 576">
          <a:extLst>
            <a:ext uri="{FF2B5EF4-FFF2-40B4-BE49-F238E27FC236}">
              <a16:creationId xmlns:a16="http://schemas.microsoft.com/office/drawing/2014/main" id="{00000000-0008-0000-0E00-000041020000}"/>
            </a:ext>
          </a:extLst>
        </xdr:cNvPr>
        <xdr:cNvSpPr/>
      </xdr:nvSpPr>
      <xdr:spPr>
        <a:xfrm>
          <a:off x="20383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98552</xdr:rowOff>
    </xdr:from>
    <xdr:to>
      <xdr:col>102</xdr:col>
      <xdr:colOff>165100</xdr:colOff>
      <xdr:row>40</xdr:row>
      <xdr:rowOff>28702</xdr:rowOff>
    </xdr:to>
    <xdr:sp macro="" textlink="">
      <xdr:nvSpPr>
        <xdr:cNvPr id="578" name="フローチャート: 判断 577">
          <a:extLst>
            <a:ext uri="{FF2B5EF4-FFF2-40B4-BE49-F238E27FC236}">
              <a16:creationId xmlns:a16="http://schemas.microsoft.com/office/drawing/2014/main" id="{00000000-0008-0000-0E00-000042020000}"/>
            </a:ext>
          </a:extLst>
        </xdr:cNvPr>
        <xdr:cNvSpPr/>
      </xdr:nvSpPr>
      <xdr:spPr>
        <a:xfrm>
          <a:off x="19494500" y="678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79" name="フローチャート: 判断 578">
          <a:extLst>
            <a:ext uri="{FF2B5EF4-FFF2-40B4-BE49-F238E27FC236}">
              <a16:creationId xmlns:a16="http://schemas.microsoft.com/office/drawing/2014/main" id="{00000000-0008-0000-0E00-000043020000}"/>
            </a:ext>
          </a:extLst>
        </xdr:cNvPr>
        <xdr:cNvSpPr/>
      </xdr:nvSpPr>
      <xdr:spPr>
        <a:xfrm>
          <a:off x="18605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84836</xdr:rowOff>
    </xdr:from>
    <xdr:to>
      <xdr:col>116</xdr:col>
      <xdr:colOff>114300</xdr:colOff>
      <xdr:row>38</xdr:row>
      <xdr:rowOff>14986</xdr:rowOff>
    </xdr:to>
    <xdr:sp macro="" textlink="">
      <xdr:nvSpPr>
        <xdr:cNvPr id="585" name="楕円 584">
          <a:extLst>
            <a:ext uri="{FF2B5EF4-FFF2-40B4-BE49-F238E27FC236}">
              <a16:creationId xmlns:a16="http://schemas.microsoft.com/office/drawing/2014/main" id="{00000000-0008-0000-0E00-000049020000}"/>
            </a:ext>
          </a:extLst>
        </xdr:cNvPr>
        <xdr:cNvSpPr/>
      </xdr:nvSpPr>
      <xdr:spPr>
        <a:xfrm>
          <a:off x="22110700" y="64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107713</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00000000-0008-0000-0E00-00004A020000}"/>
            </a:ext>
          </a:extLst>
        </xdr:cNvPr>
        <xdr:cNvSpPr txBox="1"/>
      </xdr:nvSpPr>
      <xdr:spPr>
        <a:xfrm>
          <a:off x="22199600"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103124</xdr:rowOff>
    </xdr:from>
    <xdr:to>
      <xdr:col>112</xdr:col>
      <xdr:colOff>38100</xdr:colOff>
      <xdr:row>38</xdr:row>
      <xdr:rowOff>33274</xdr:rowOff>
    </xdr:to>
    <xdr:sp macro="" textlink="">
      <xdr:nvSpPr>
        <xdr:cNvPr id="587" name="楕円 586">
          <a:extLst>
            <a:ext uri="{FF2B5EF4-FFF2-40B4-BE49-F238E27FC236}">
              <a16:creationId xmlns:a16="http://schemas.microsoft.com/office/drawing/2014/main" id="{00000000-0008-0000-0E00-00004B020000}"/>
            </a:ext>
          </a:extLst>
        </xdr:cNvPr>
        <xdr:cNvSpPr/>
      </xdr:nvSpPr>
      <xdr:spPr>
        <a:xfrm>
          <a:off x="21272500" y="644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135636</xdr:rowOff>
    </xdr:from>
    <xdr:to>
      <xdr:col>116</xdr:col>
      <xdr:colOff>63500</xdr:colOff>
      <xdr:row>37</xdr:row>
      <xdr:rowOff>153924</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21323300" y="647928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254</xdr:rowOff>
    </xdr:from>
    <xdr:to>
      <xdr:col>107</xdr:col>
      <xdr:colOff>101600</xdr:colOff>
      <xdr:row>37</xdr:row>
      <xdr:rowOff>101854</xdr:rowOff>
    </xdr:to>
    <xdr:sp macro="" textlink="">
      <xdr:nvSpPr>
        <xdr:cNvPr id="589" name="楕円 588">
          <a:extLst>
            <a:ext uri="{FF2B5EF4-FFF2-40B4-BE49-F238E27FC236}">
              <a16:creationId xmlns:a16="http://schemas.microsoft.com/office/drawing/2014/main" id="{00000000-0008-0000-0E00-00004D020000}"/>
            </a:ext>
          </a:extLst>
        </xdr:cNvPr>
        <xdr:cNvSpPr/>
      </xdr:nvSpPr>
      <xdr:spPr>
        <a:xfrm>
          <a:off x="20383500" y="63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51054</xdr:rowOff>
    </xdr:from>
    <xdr:to>
      <xdr:col>111</xdr:col>
      <xdr:colOff>177800</xdr:colOff>
      <xdr:row>37</xdr:row>
      <xdr:rowOff>153924</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20434300" y="6394704"/>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13970</xdr:rowOff>
    </xdr:from>
    <xdr:to>
      <xdr:col>102</xdr:col>
      <xdr:colOff>165100</xdr:colOff>
      <xdr:row>37</xdr:row>
      <xdr:rowOff>115570</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19494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51054</xdr:rowOff>
    </xdr:from>
    <xdr:to>
      <xdr:col>107</xdr:col>
      <xdr:colOff>50800</xdr:colOff>
      <xdr:row>37</xdr:row>
      <xdr:rowOff>64770</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19545300" y="63947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151130</xdr:rowOff>
    </xdr:from>
    <xdr:to>
      <xdr:col>98</xdr:col>
      <xdr:colOff>38100</xdr:colOff>
      <xdr:row>37</xdr:row>
      <xdr:rowOff>81280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18605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30480</xdr:rowOff>
    </xdr:from>
    <xdr:to>
      <xdr:col>102</xdr:col>
      <xdr:colOff>114300</xdr:colOff>
      <xdr:row>37</xdr:row>
      <xdr:rowOff>64770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18656300" y="63741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74693</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00000000-0008-0000-0E00-000053020000}"/>
            </a:ext>
          </a:extLst>
        </xdr:cNvPr>
        <xdr:cNvSpPr txBox="1"/>
      </xdr:nvSpPr>
      <xdr:spPr>
        <a:xfrm>
          <a:off x="21075727" y="676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92981</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00000000-0008-0000-0E00-000054020000}"/>
            </a:ext>
          </a:extLst>
        </xdr:cNvPr>
        <xdr:cNvSpPr txBox="1"/>
      </xdr:nvSpPr>
      <xdr:spPr>
        <a:xfrm>
          <a:off x="20199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19829</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00000000-0008-0000-0E00-000055020000}"/>
            </a:ext>
          </a:extLst>
        </xdr:cNvPr>
        <xdr:cNvSpPr txBox="1"/>
      </xdr:nvSpPr>
      <xdr:spPr>
        <a:xfrm>
          <a:off x="19310427" y="687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00000000-0008-0000-0E00-000056020000}"/>
            </a:ext>
          </a:extLst>
        </xdr:cNvPr>
        <xdr:cNvSpPr txBox="1"/>
      </xdr:nvSpPr>
      <xdr:spPr>
        <a:xfrm>
          <a:off x="18421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49801</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00000000-0008-0000-0E00-000057020000}"/>
            </a:ext>
          </a:extLst>
        </xdr:cNvPr>
        <xdr:cNvSpPr txBox="1"/>
      </xdr:nvSpPr>
      <xdr:spPr>
        <a:xfrm>
          <a:off x="21075727"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118381</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00000000-0008-0000-0E00-000058020000}"/>
            </a:ext>
          </a:extLst>
        </xdr:cNvPr>
        <xdr:cNvSpPr txBox="1"/>
      </xdr:nvSpPr>
      <xdr:spPr>
        <a:xfrm>
          <a:off x="20199427" y="611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132097</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193104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97807</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18421427"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E00-00005E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00000000-0008-0000-0E00-00007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62</xdr:row>
      <xdr:rowOff>64008</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flipV="1">
          <a:off x="16318864" y="9518904"/>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67835</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00000000-0008-0000-0E00-000072020000}"/>
            </a:ext>
          </a:extLst>
        </xdr:cNvPr>
        <xdr:cNvSpPr txBox="1"/>
      </xdr:nvSpPr>
      <xdr:spPr>
        <a:xfrm>
          <a:off x="16357600" y="1069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64008</xdr:rowOff>
    </xdr:from>
    <xdr:to>
      <xdr:col>86</xdr:col>
      <xdr:colOff>25400</xdr:colOff>
      <xdr:row>62</xdr:row>
      <xdr:rowOff>64008</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6230600" y="10693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00000000-0008-0000-0E00-000074020000}"/>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629" name="直線コネクタ 628">
          <a:extLst>
            <a:ext uri="{FF2B5EF4-FFF2-40B4-BE49-F238E27FC236}">
              <a16:creationId xmlns:a16="http://schemas.microsoft.com/office/drawing/2014/main" id="{00000000-0008-0000-0E00-000075020000}"/>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121937</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00000000-0008-0000-0E00-000076020000}"/>
            </a:ext>
          </a:extLst>
        </xdr:cNvPr>
        <xdr:cNvSpPr txBox="1"/>
      </xdr:nvSpPr>
      <xdr:spPr>
        <a:xfrm>
          <a:off x="16357600" y="1006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143510</xdr:rowOff>
    </xdr:from>
    <xdr:to>
      <xdr:col>85</xdr:col>
      <xdr:colOff>177800</xdr:colOff>
      <xdr:row>59</xdr:row>
      <xdr:rowOff>73660</xdr:rowOff>
    </xdr:to>
    <xdr:sp macro="" textlink="">
      <xdr:nvSpPr>
        <xdr:cNvPr id="631" name="フローチャート: 判断 630">
          <a:extLst>
            <a:ext uri="{FF2B5EF4-FFF2-40B4-BE49-F238E27FC236}">
              <a16:creationId xmlns:a16="http://schemas.microsoft.com/office/drawing/2014/main" id="{00000000-0008-0000-0E00-000077020000}"/>
            </a:ext>
          </a:extLst>
        </xdr:cNvPr>
        <xdr:cNvSpPr/>
      </xdr:nvSpPr>
      <xdr:spPr>
        <a:xfrm>
          <a:off x="162687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632" name="フローチャート: 判断 631">
          <a:extLst>
            <a:ext uri="{FF2B5EF4-FFF2-40B4-BE49-F238E27FC236}">
              <a16:creationId xmlns:a16="http://schemas.microsoft.com/office/drawing/2014/main" id="{00000000-0008-0000-0E00-000078020000}"/>
            </a:ext>
          </a:extLst>
        </xdr:cNvPr>
        <xdr:cNvSpPr/>
      </xdr:nvSpPr>
      <xdr:spPr>
        <a:xfrm>
          <a:off x="15430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111506</xdr:rowOff>
    </xdr:from>
    <xdr:to>
      <xdr:col>76</xdr:col>
      <xdr:colOff>165100</xdr:colOff>
      <xdr:row>59</xdr:row>
      <xdr:rowOff>41656</xdr:rowOff>
    </xdr:to>
    <xdr:sp macro="" textlink="">
      <xdr:nvSpPr>
        <xdr:cNvPr id="633" name="フローチャート: 判断 632">
          <a:extLst>
            <a:ext uri="{FF2B5EF4-FFF2-40B4-BE49-F238E27FC236}">
              <a16:creationId xmlns:a16="http://schemas.microsoft.com/office/drawing/2014/main" id="{00000000-0008-0000-0E00-000079020000}"/>
            </a:ext>
          </a:extLst>
        </xdr:cNvPr>
        <xdr:cNvSpPr/>
      </xdr:nvSpPr>
      <xdr:spPr>
        <a:xfrm>
          <a:off x="14541500" y="1005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29210</xdr:rowOff>
    </xdr:from>
    <xdr:to>
      <xdr:col>72</xdr:col>
      <xdr:colOff>38100</xdr:colOff>
      <xdr:row>58</xdr:row>
      <xdr:rowOff>130810</xdr:rowOff>
    </xdr:to>
    <xdr:sp macro="" textlink="">
      <xdr:nvSpPr>
        <xdr:cNvPr id="634" name="フローチャート: 判断 633">
          <a:extLst>
            <a:ext uri="{FF2B5EF4-FFF2-40B4-BE49-F238E27FC236}">
              <a16:creationId xmlns:a16="http://schemas.microsoft.com/office/drawing/2014/main" id="{00000000-0008-0000-0E00-00007A020000}"/>
            </a:ext>
          </a:extLst>
        </xdr:cNvPr>
        <xdr:cNvSpPr/>
      </xdr:nvSpPr>
      <xdr:spPr>
        <a:xfrm>
          <a:off x="13652500" y="997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22352</xdr:rowOff>
    </xdr:from>
    <xdr:to>
      <xdr:col>67</xdr:col>
      <xdr:colOff>101600</xdr:colOff>
      <xdr:row>58</xdr:row>
      <xdr:rowOff>123952</xdr:rowOff>
    </xdr:to>
    <xdr:sp macro="" textlink="">
      <xdr:nvSpPr>
        <xdr:cNvPr id="635" name="フローチャート: 判断 634">
          <a:extLst>
            <a:ext uri="{FF2B5EF4-FFF2-40B4-BE49-F238E27FC236}">
              <a16:creationId xmlns:a16="http://schemas.microsoft.com/office/drawing/2014/main" id="{00000000-0008-0000-0E00-00007B020000}"/>
            </a:ext>
          </a:extLst>
        </xdr:cNvPr>
        <xdr:cNvSpPr/>
      </xdr:nvSpPr>
      <xdr:spPr>
        <a:xfrm>
          <a:off x="12763500" y="996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111506</xdr:rowOff>
    </xdr:from>
    <xdr:to>
      <xdr:col>85</xdr:col>
      <xdr:colOff>177800</xdr:colOff>
      <xdr:row>58</xdr:row>
      <xdr:rowOff>41656</xdr:rowOff>
    </xdr:to>
    <xdr:sp macro="" textlink="">
      <xdr:nvSpPr>
        <xdr:cNvPr id="641" name="楕円 640">
          <a:extLst>
            <a:ext uri="{FF2B5EF4-FFF2-40B4-BE49-F238E27FC236}">
              <a16:creationId xmlns:a16="http://schemas.microsoft.com/office/drawing/2014/main" id="{00000000-0008-0000-0E00-000081020000}"/>
            </a:ext>
          </a:extLst>
        </xdr:cNvPr>
        <xdr:cNvSpPr/>
      </xdr:nvSpPr>
      <xdr:spPr>
        <a:xfrm>
          <a:off x="16268700" y="988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134383</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00000000-0008-0000-0E00-000082020000}"/>
            </a:ext>
          </a:extLst>
        </xdr:cNvPr>
        <xdr:cNvSpPr txBox="1"/>
      </xdr:nvSpPr>
      <xdr:spPr>
        <a:xfrm>
          <a:off x="16357600" y="973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84074</xdr:rowOff>
    </xdr:from>
    <xdr:to>
      <xdr:col>81</xdr:col>
      <xdr:colOff>101600</xdr:colOff>
      <xdr:row>58</xdr:row>
      <xdr:rowOff>14224</xdr:rowOff>
    </xdr:to>
    <xdr:sp macro="" textlink="">
      <xdr:nvSpPr>
        <xdr:cNvPr id="643" name="楕円 642">
          <a:extLst>
            <a:ext uri="{FF2B5EF4-FFF2-40B4-BE49-F238E27FC236}">
              <a16:creationId xmlns:a16="http://schemas.microsoft.com/office/drawing/2014/main" id="{00000000-0008-0000-0E00-000083020000}"/>
            </a:ext>
          </a:extLst>
        </xdr:cNvPr>
        <xdr:cNvSpPr/>
      </xdr:nvSpPr>
      <xdr:spPr>
        <a:xfrm>
          <a:off x="15430500" y="985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134874</xdr:rowOff>
    </xdr:from>
    <xdr:to>
      <xdr:col>85</xdr:col>
      <xdr:colOff>127000</xdr:colOff>
      <xdr:row>57</xdr:row>
      <xdr:rowOff>162306</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5481300" y="990752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49784</xdr:rowOff>
    </xdr:from>
    <xdr:to>
      <xdr:col>76</xdr:col>
      <xdr:colOff>165100</xdr:colOff>
      <xdr:row>57</xdr:row>
      <xdr:rowOff>151384</xdr:rowOff>
    </xdr:to>
    <xdr:sp macro="" textlink="">
      <xdr:nvSpPr>
        <xdr:cNvPr id="645" name="楕円 644">
          <a:extLst>
            <a:ext uri="{FF2B5EF4-FFF2-40B4-BE49-F238E27FC236}">
              <a16:creationId xmlns:a16="http://schemas.microsoft.com/office/drawing/2014/main" id="{00000000-0008-0000-0E00-000085020000}"/>
            </a:ext>
          </a:extLst>
        </xdr:cNvPr>
        <xdr:cNvSpPr/>
      </xdr:nvSpPr>
      <xdr:spPr>
        <a:xfrm>
          <a:off x="14541500" y="98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100584</xdr:rowOff>
    </xdr:from>
    <xdr:to>
      <xdr:col>81</xdr:col>
      <xdr:colOff>50800</xdr:colOff>
      <xdr:row>57</xdr:row>
      <xdr:rowOff>134874</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4592300" y="98732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168656</xdr:rowOff>
    </xdr:from>
    <xdr:to>
      <xdr:col>72</xdr:col>
      <xdr:colOff>38100</xdr:colOff>
      <xdr:row>57</xdr:row>
      <xdr:rowOff>98806</xdr:rowOff>
    </xdr:to>
    <xdr:sp macro="" textlink="">
      <xdr:nvSpPr>
        <xdr:cNvPr id="647" name="楕円 646">
          <a:extLst>
            <a:ext uri="{FF2B5EF4-FFF2-40B4-BE49-F238E27FC236}">
              <a16:creationId xmlns:a16="http://schemas.microsoft.com/office/drawing/2014/main" id="{00000000-0008-0000-0E00-000087020000}"/>
            </a:ext>
          </a:extLst>
        </xdr:cNvPr>
        <xdr:cNvSpPr/>
      </xdr:nvSpPr>
      <xdr:spPr>
        <a:xfrm>
          <a:off x="13652500" y="976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48006</xdr:rowOff>
    </xdr:from>
    <xdr:to>
      <xdr:col>76</xdr:col>
      <xdr:colOff>114300</xdr:colOff>
      <xdr:row>57</xdr:row>
      <xdr:rowOff>100584</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3703300" y="982065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118364</xdr:rowOff>
    </xdr:from>
    <xdr:to>
      <xdr:col>67</xdr:col>
      <xdr:colOff>101600</xdr:colOff>
      <xdr:row>57</xdr:row>
      <xdr:rowOff>48514</xdr:rowOff>
    </xdr:to>
    <xdr:sp macro="" textlink="">
      <xdr:nvSpPr>
        <xdr:cNvPr id="649" name="楕円 648">
          <a:extLst>
            <a:ext uri="{FF2B5EF4-FFF2-40B4-BE49-F238E27FC236}">
              <a16:creationId xmlns:a16="http://schemas.microsoft.com/office/drawing/2014/main" id="{00000000-0008-0000-0E00-000089020000}"/>
            </a:ext>
          </a:extLst>
        </xdr:cNvPr>
        <xdr:cNvSpPr/>
      </xdr:nvSpPr>
      <xdr:spPr>
        <a:xfrm>
          <a:off x="12763500" y="97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169164</xdr:rowOff>
    </xdr:from>
    <xdr:to>
      <xdr:col>71</xdr:col>
      <xdr:colOff>177800</xdr:colOff>
      <xdr:row>57</xdr:row>
      <xdr:rowOff>48006</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2814300" y="97703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651" name="n_1aveValue【学校施設】&#10;有形固定資産減価償却率">
          <a:extLst>
            <a:ext uri="{FF2B5EF4-FFF2-40B4-BE49-F238E27FC236}">
              <a16:creationId xmlns:a16="http://schemas.microsoft.com/office/drawing/2014/main" id="{00000000-0008-0000-0E00-00008B020000}"/>
            </a:ext>
          </a:extLst>
        </xdr:cNvPr>
        <xdr:cNvSpPr txBox="1"/>
      </xdr:nvSpPr>
      <xdr:spPr>
        <a:xfrm>
          <a:off x="152660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32783</xdr:rowOff>
    </xdr:from>
    <xdr:ext cx="405111" cy="259045"/>
    <xdr:sp macro="" textlink="">
      <xdr:nvSpPr>
        <xdr:cNvPr id="652" name="n_2aveValue【学校施設】&#10;有形固定資産減価償却率">
          <a:extLst>
            <a:ext uri="{FF2B5EF4-FFF2-40B4-BE49-F238E27FC236}">
              <a16:creationId xmlns:a16="http://schemas.microsoft.com/office/drawing/2014/main" id="{00000000-0008-0000-0E00-00008C020000}"/>
            </a:ext>
          </a:extLst>
        </xdr:cNvPr>
        <xdr:cNvSpPr txBox="1"/>
      </xdr:nvSpPr>
      <xdr:spPr>
        <a:xfrm>
          <a:off x="14389744" y="1014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121937</xdr:rowOff>
    </xdr:from>
    <xdr:ext cx="405111" cy="259045"/>
    <xdr:sp macro="" textlink="">
      <xdr:nvSpPr>
        <xdr:cNvPr id="653" name="n_3aveValue【学校施設】&#10;有形固定資産減価償却率">
          <a:extLst>
            <a:ext uri="{FF2B5EF4-FFF2-40B4-BE49-F238E27FC236}">
              <a16:creationId xmlns:a16="http://schemas.microsoft.com/office/drawing/2014/main" id="{00000000-0008-0000-0E00-00008D020000}"/>
            </a:ext>
          </a:extLst>
        </xdr:cNvPr>
        <xdr:cNvSpPr txBox="1"/>
      </xdr:nvSpPr>
      <xdr:spPr>
        <a:xfrm>
          <a:off x="13500744" y="1006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115079</xdr:rowOff>
    </xdr:from>
    <xdr:ext cx="405111" cy="259045"/>
    <xdr:sp macro="" textlink="">
      <xdr:nvSpPr>
        <xdr:cNvPr id="654" name="n_4aveValue【学校施設】&#10;有形固定資産減価償却率">
          <a:extLst>
            <a:ext uri="{FF2B5EF4-FFF2-40B4-BE49-F238E27FC236}">
              <a16:creationId xmlns:a16="http://schemas.microsoft.com/office/drawing/2014/main" id="{00000000-0008-0000-0E00-00008E020000}"/>
            </a:ext>
          </a:extLst>
        </xdr:cNvPr>
        <xdr:cNvSpPr txBox="1"/>
      </xdr:nvSpPr>
      <xdr:spPr>
        <a:xfrm>
          <a:off x="12611744" y="1005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30751</xdr:rowOff>
    </xdr:from>
    <xdr:ext cx="405111" cy="259045"/>
    <xdr:sp macro="" textlink="">
      <xdr:nvSpPr>
        <xdr:cNvPr id="655" name="n_1mainValue【学校施設】&#10;有形固定資産減価償却率">
          <a:extLst>
            <a:ext uri="{FF2B5EF4-FFF2-40B4-BE49-F238E27FC236}">
              <a16:creationId xmlns:a16="http://schemas.microsoft.com/office/drawing/2014/main" id="{00000000-0008-0000-0E00-00008F020000}"/>
            </a:ext>
          </a:extLst>
        </xdr:cNvPr>
        <xdr:cNvSpPr txBox="1"/>
      </xdr:nvSpPr>
      <xdr:spPr>
        <a:xfrm>
          <a:off x="15266044" y="963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167911</xdr:rowOff>
    </xdr:from>
    <xdr:ext cx="405111" cy="259045"/>
    <xdr:sp macro="" textlink="">
      <xdr:nvSpPr>
        <xdr:cNvPr id="656" name="n_2mainValue【学校施設】&#10;有形固定資産減価償却率">
          <a:extLst>
            <a:ext uri="{FF2B5EF4-FFF2-40B4-BE49-F238E27FC236}">
              <a16:creationId xmlns:a16="http://schemas.microsoft.com/office/drawing/2014/main" id="{00000000-0008-0000-0E00-000090020000}"/>
            </a:ext>
          </a:extLst>
        </xdr:cNvPr>
        <xdr:cNvSpPr txBox="1"/>
      </xdr:nvSpPr>
      <xdr:spPr>
        <a:xfrm>
          <a:off x="143897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115333</xdr:rowOff>
    </xdr:from>
    <xdr:ext cx="405111" cy="259045"/>
    <xdr:sp macro="" textlink="">
      <xdr:nvSpPr>
        <xdr:cNvPr id="657" name="n_3mainValue【学校施設】&#10;有形固定資産減価償却率">
          <a:extLst>
            <a:ext uri="{FF2B5EF4-FFF2-40B4-BE49-F238E27FC236}">
              <a16:creationId xmlns:a16="http://schemas.microsoft.com/office/drawing/2014/main" id="{00000000-0008-0000-0E00-000091020000}"/>
            </a:ext>
          </a:extLst>
        </xdr:cNvPr>
        <xdr:cNvSpPr txBox="1"/>
      </xdr:nvSpPr>
      <xdr:spPr>
        <a:xfrm>
          <a:off x="13500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65041</xdr:rowOff>
    </xdr:from>
    <xdr:ext cx="405111" cy="259045"/>
    <xdr:sp macro="" textlink="">
      <xdr:nvSpPr>
        <xdr:cNvPr id="658" name="n_4mainValue【学校施設】&#10;有形固定資産減価償却率">
          <a:extLst>
            <a:ext uri="{FF2B5EF4-FFF2-40B4-BE49-F238E27FC236}">
              <a16:creationId xmlns:a16="http://schemas.microsoft.com/office/drawing/2014/main" id="{00000000-0008-0000-0E00-000092020000}"/>
            </a:ext>
          </a:extLst>
        </xdr:cNvPr>
        <xdr:cNvSpPr txBox="1"/>
      </xdr:nvSpPr>
      <xdr:spPr>
        <a:xfrm>
          <a:off x="12611744" y="949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0000000-0008-0000-0E00-00009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0000000-0008-0000-0E00-00009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0000000-0008-0000-0E00-00009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0000000-0008-0000-0E00-00009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E00-00009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0000000-0008-0000-0E00-00009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00000000-0008-0000-0E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165544</xdr:rowOff>
    </xdr:from>
    <xdr:to>
      <xdr:col>116</xdr:col>
      <xdr:colOff>62864</xdr:colOff>
      <xdr:row>63</xdr:row>
      <xdr:rowOff>31814</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flipV="1">
          <a:off x="22160864" y="9595294"/>
          <a:ext cx="0" cy="1237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35641</xdr:rowOff>
    </xdr:from>
    <xdr:ext cx="469744" cy="259045"/>
    <xdr:sp macro="" textlink="">
      <xdr:nvSpPr>
        <xdr:cNvPr id="683" name="【学校施設】&#10;一人当たり面積最小値テキスト">
          <a:extLst>
            <a:ext uri="{FF2B5EF4-FFF2-40B4-BE49-F238E27FC236}">
              <a16:creationId xmlns:a16="http://schemas.microsoft.com/office/drawing/2014/main" id="{00000000-0008-0000-0E00-0000AB020000}"/>
            </a:ext>
          </a:extLst>
        </xdr:cNvPr>
        <xdr:cNvSpPr txBox="1"/>
      </xdr:nvSpPr>
      <xdr:spPr>
        <a:xfrm>
          <a:off x="22199600" y="1083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31814</xdr:rowOff>
    </xdr:from>
    <xdr:to>
      <xdr:col>116</xdr:col>
      <xdr:colOff>152400</xdr:colOff>
      <xdr:row>63</xdr:row>
      <xdr:rowOff>31814</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22072600" y="1083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112221</xdr:rowOff>
    </xdr:from>
    <xdr:ext cx="469744" cy="259045"/>
    <xdr:sp macro="" textlink="">
      <xdr:nvSpPr>
        <xdr:cNvPr id="685" name="【学校施設】&#10;一人当たり面積最大値テキスト">
          <a:extLst>
            <a:ext uri="{FF2B5EF4-FFF2-40B4-BE49-F238E27FC236}">
              <a16:creationId xmlns:a16="http://schemas.microsoft.com/office/drawing/2014/main" id="{00000000-0008-0000-0E00-0000AD020000}"/>
            </a:ext>
          </a:extLst>
        </xdr:cNvPr>
        <xdr:cNvSpPr txBox="1"/>
      </xdr:nvSpPr>
      <xdr:spPr>
        <a:xfrm>
          <a:off x="22199600" y="937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165544</xdr:rowOff>
    </xdr:from>
    <xdr:to>
      <xdr:col>116</xdr:col>
      <xdr:colOff>152400</xdr:colOff>
      <xdr:row>55</xdr:row>
      <xdr:rowOff>165544</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22072600" y="959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118762</xdr:rowOff>
    </xdr:from>
    <xdr:ext cx="469744" cy="259045"/>
    <xdr:sp macro="" textlink="">
      <xdr:nvSpPr>
        <xdr:cNvPr id="687" name="【学校施設】&#10;一人当たり面積平均値テキスト">
          <a:extLst>
            <a:ext uri="{FF2B5EF4-FFF2-40B4-BE49-F238E27FC236}">
              <a16:creationId xmlns:a16="http://schemas.microsoft.com/office/drawing/2014/main" id="{00000000-0008-0000-0E00-0000AF020000}"/>
            </a:ext>
          </a:extLst>
        </xdr:cNvPr>
        <xdr:cNvSpPr txBox="1"/>
      </xdr:nvSpPr>
      <xdr:spPr>
        <a:xfrm>
          <a:off x="22199600" y="10405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95885</xdr:rowOff>
    </xdr:from>
    <xdr:to>
      <xdr:col>116</xdr:col>
      <xdr:colOff>114300</xdr:colOff>
      <xdr:row>62</xdr:row>
      <xdr:rowOff>26035</xdr:rowOff>
    </xdr:to>
    <xdr:sp macro="" textlink="">
      <xdr:nvSpPr>
        <xdr:cNvPr id="688" name="フローチャート: 判断 687">
          <a:extLst>
            <a:ext uri="{FF2B5EF4-FFF2-40B4-BE49-F238E27FC236}">
              <a16:creationId xmlns:a16="http://schemas.microsoft.com/office/drawing/2014/main" id="{00000000-0008-0000-0E00-0000B0020000}"/>
            </a:ext>
          </a:extLst>
        </xdr:cNvPr>
        <xdr:cNvSpPr/>
      </xdr:nvSpPr>
      <xdr:spPr>
        <a:xfrm>
          <a:off x="221107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98743</xdr:rowOff>
    </xdr:from>
    <xdr:to>
      <xdr:col>112</xdr:col>
      <xdr:colOff>38100</xdr:colOff>
      <xdr:row>62</xdr:row>
      <xdr:rowOff>28893</xdr:rowOff>
    </xdr:to>
    <xdr:sp macro="" textlink="">
      <xdr:nvSpPr>
        <xdr:cNvPr id="689" name="フローチャート: 判断 688">
          <a:extLst>
            <a:ext uri="{FF2B5EF4-FFF2-40B4-BE49-F238E27FC236}">
              <a16:creationId xmlns:a16="http://schemas.microsoft.com/office/drawing/2014/main" id="{00000000-0008-0000-0E00-0000B1020000}"/>
            </a:ext>
          </a:extLst>
        </xdr:cNvPr>
        <xdr:cNvSpPr/>
      </xdr:nvSpPr>
      <xdr:spPr>
        <a:xfrm>
          <a:off x="21272500" y="105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0" name="フローチャート: 判断 689">
          <a:extLst>
            <a:ext uri="{FF2B5EF4-FFF2-40B4-BE49-F238E27FC236}">
              <a16:creationId xmlns:a16="http://schemas.microsoft.com/office/drawing/2014/main" id="{00000000-0008-0000-0E00-0000B2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91" name="フローチャート: 判断 690">
          <a:extLst>
            <a:ext uri="{FF2B5EF4-FFF2-40B4-BE49-F238E27FC236}">
              <a16:creationId xmlns:a16="http://schemas.microsoft.com/office/drawing/2014/main" id="{00000000-0008-0000-0E00-0000B3020000}"/>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29401</xdr:rowOff>
    </xdr:from>
    <xdr:to>
      <xdr:col>98</xdr:col>
      <xdr:colOff>38100</xdr:colOff>
      <xdr:row>62</xdr:row>
      <xdr:rowOff>131001</xdr:rowOff>
    </xdr:to>
    <xdr:sp macro="" textlink="">
      <xdr:nvSpPr>
        <xdr:cNvPr id="692" name="フローチャート: 判断 691">
          <a:extLst>
            <a:ext uri="{FF2B5EF4-FFF2-40B4-BE49-F238E27FC236}">
              <a16:creationId xmlns:a16="http://schemas.microsoft.com/office/drawing/2014/main" id="{00000000-0008-0000-0E00-0000B4020000}"/>
            </a:ext>
          </a:extLst>
        </xdr:cNvPr>
        <xdr:cNvSpPr/>
      </xdr:nvSpPr>
      <xdr:spPr>
        <a:xfrm>
          <a:off x="18605500" y="10659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69786</xdr:rowOff>
    </xdr:from>
    <xdr:to>
      <xdr:col>116</xdr:col>
      <xdr:colOff>114300</xdr:colOff>
      <xdr:row>62</xdr:row>
      <xdr:rowOff>171386</xdr:rowOff>
    </xdr:to>
    <xdr:sp macro="" textlink="">
      <xdr:nvSpPr>
        <xdr:cNvPr id="698" name="楕円 697">
          <a:extLst>
            <a:ext uri="{FF2B5EF4-FFF2-40B4-BE49-F238E27FC236}">
              <a16:creationId xmlns:a16="http://schemas.microsoft.com/office/drawing/2014/main" id="{00000000-0008-0000-0E00-0000BA020000}"/>
            </a:ext>
          </a:extLst>
        </xdr:cNvPr>
        <xdr:cNvSpPr/>
      </xdr:nvSpPr>
      <xdr:spPr>
        <a:xfrm>
          <a:off x="22110700" y="1069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156163</xdr:rowOff>
    </xdr:from>
    <xdr:ext cx="469744" cy="259045"/>
    <xdr:sp macro="" textlink="">
      <xdr:nvSpPr>
        <xdr:cNvPr id="699" name="【学校施設】&#10;一人当たり面積該当値テキスト">
          <a:extLst>
            <a:ext uri="{FF2B5EF4-FFF2-40B4-BE49-F238E27FC236}">
              <a16:creationId xmlns:a16="http://schemas.microsoft.com/office/drawing/2014/main" id="{00000000-0008-0000-0E00-0000BB020000}"/>
            </a:ext>
          </a:extLst>
        </xdr:cNvPr>
        <xdr:cNvSpPr txBox="1"/>
      </xdr:nvSpPr>
      <xdr:spPr>
        <a:xfrm>
          <a:off x="22199600" y="1061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76835</xdr:rowOff>
    </xdr:from>
    <xdr:to>
      <xdr:col>112</xdr:col>
      <xdr:colOff>38100</xdr:colOff>
      <xdr:row>63</xdr:row>
      <xdr:rowOff>6985</xdr:rowOff>
    </xdr:to>
    <xdr:sp macro="" textlink="">
      <xdr:nvSpPr>
        <xdr:cNvPr id="700" name="楕円 699">
          <a:extLst>
            <a:ext uri="{FF2B5EF4-FFF2-40B4-BE49-F238E27FC236}">
              <a16:creationId xmlns:a16="http://schemas.microsoft.com/office/drawing/2014/main" id="{00000000-0008-0000-0E00-0000BC020000}"/>
            </a:ext>
          </a:extLst>
        </xdr:cNvPr>
        <xdr:cNvSpPr/>
      </xdr:nvSpPr>
      <xdr:spPr>
        <a:xfrm>
          <a:off x="21272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120586</xdr:rowOff>
    </xdr:from>
    <xdr:to>
      <xdr:col>116</xdr:col>
      <xdr:colOff>63500</xdr:colOff>
      <xdr:row>62</xdr:row>
      <xdr:rowOff>127635</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flipV="1">
          <a:off x="21323300" y="10750486"/>
          <a:ext cx="8382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83503</xdr:rowOff>
    </xdr:from>
    <xdr:to>
      <xdr:col>107</xdr:col>
      <xdr:colOff>101600</xdr:colOff>
      <xdr:row>63</xdr:row>
      <xdr:rowOff>13653</xdr:rowOff>
    </xdr:to>
    <xdr:sp macro="" textlink="">
      <xdr:nvSpPr>
        <xdr:cNvPr id="702" name="楕円 701">
          <a:extLst>
            <a:ext uri="{FF2B5EF4-FFF2-40B4-BE49-F238E27FC236}">
              <a16:creationId xmlns:a16="http://schemas.microsoft.com/office/drawing/2014/main" id="{00000000-0008-0000-0E00-0000BE020000}"/>
            </a:ext>
          </a:extLst>
        </xdr:cNvPr>
        <xdr:cNvSpPr/>
      </xdr:nvSpPr>
      <xdr:spPr>
        <a:xfrm>
          <a:off x="20383500" y="1071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127635</xdr:rowOff>
    </xdr:from>
    <xdr:to>
      <xdr:col>111</xdr:col>
      <xdr:colOff>177800</xdr:colOff>
      <xdr:row>62</xdr:row>
      <xdr:rowOff>134303</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flipV="1">
          <a:off x="20434300" y="10757535"/>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88836</xdr:rowOff>
    </xdr:from>
    <xdr:to>
      <xdr:col>102</xdr:col>
      <xdr:colOff>165100</xdr:colOff>
      <xdr:row>63</xdr:row>
      <xdr:rowOff>18986</xdr:rowOff>
    </xdr:to>
    <xdr:sp macro="" textlink="">
      <xdr:nvSpPr>
        <xdr:cNvPr id="704" name="楕円 703">
          <a:extLst>
            <a:ext uri="{FF2B5EF4-FFF2-40B4-BE49-F238E27FC236}">
              <a16:creationId xmlns:a16="http://schemas.microsoft.com/office/drawing/2014/main" id="{00000000-0008-0000-0E00-0000C0020000}"/>
            </a:ext>
          </a:extLst>
        </xdr:cNvPr>
        <xdr:cNvSpPr/>
      </xdr:nvSpPr>
      <xdr:spPr>
        <a:xfrm>
          <a:off x="19494500" y="1071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134303</xdr:rowOff>
    </xdr:from>
    <xdr:to>
      <xdr:col>107</xdr:col>
      <xdr:colOff>50800</xdr:colOff>
      <xdr:row>62</xdr:row>
      <xdr:rowOff>139636</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19545300" y="10764203"/>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56642</xdr:rowOff>
    </xdr:from>
    <xdr:to>
      <xdr:col>98</xdr:col>
      <xdr:colOff>38100</xdr:colOff>
      <xdr:row>62</xdr:row>
      <xdr:rowOff>158242</xdr:rowOff>
    </xdr:to>
    <xdr:sp macro="" textlink="">
      <xdr:nvSpPr>
        <xdr:cNvPr id="706" name="楕円 705">
          <a:extLst>
            <a:ext uri="{FF2B5EF4-FFF2-40B4-BE49-F238E27FC236}">
              <a16:creationId xmlns:a16="http://schemas.microsoft.com/office/drawing/2014/main" id="{00000000-0008-0000-0E00-0000C2020000}"/>
            </a:ext>
          </a:extLst>
        </xdr:cNvPr>
        <xdr:cNvSpPr/>
      </xdr:nvSpPr>
      <xdr:spPr>
        <a:xfrm>
          <a:off x="18605500" y="106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107442</xdr:rowOff>
    </xdr:from>
    <xdr:to>
      <xdr:col>102</xdr:col>
      <xdr:colOff>114300</xdr:colOff>
      <xdr:row>62</xdr:row>
      <xdr:rowOff>139636</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656300" y="10737342"/>
          <a:ext cx="889000" cy="3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45420</xdr:rowOff>
    </xdr:from>
    <xdr:ext cx="469744" cy="259045"/>
    <xdr:sp macro="" textlink="">
      <xdr:nvSpPr>
        <xdr:cNvPr id="708" name="n_1aveValue【学校施設】&#10;一人当たり面積">
          <a:extLst>
            <a:ext uri="{FF2B5EF4-FFF2-40B4-BE49-F238E27FC236}">
              <a16:creationId xmlns:a16="http://schemas.microsoft.com/office/drawing/2014/main" id="{00000000-0008-0000-0E00-0000C4020000}"/>
            </a:ext>
          </a:extLst>
        </xdr:cNvPr>
        <xdr:cNvSpPr txBox="1"/>
      </xdr:nvSpPr>
      <xdr:spPr>
        <a:xfrm>
          <a:off x="21075727" y="1033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09" name="n_2aveValue【学校施設】&#10;一人当たり面積">
          <a:extLst>
            <a:ext uri="{FF2B5EF4-FFF2-40B4-BE49-F238E27FC236}">
              <a16:creationId xmlns:a16="http://schemas.microsoft.com/office/drawing/2014/main" id="{00000000-0008-0000-0E00-0000C5020000}"/>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710" name="n_3aveValue【学校施設】&#10;一人当たり面積">
          <a:extLst>
            <a:ext uri="{FF2B5EF4-FFF2-40B4-BE49-F238E27FC236}">
              <a16:creationId xmlns:a16="http://schemas.microsoft.com/office/drawing/2014/main" id="{00000000-0008-0000-0E00-0000C602000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147528</xdr:rowOff>
    </xdr:from>
    <xdr:ext cx="469744" cy="259045"/>
    <xdr:sp macro="" textlink="">
      <xdr:nvSpPr>
        <xdr:cNvPr id="711" name="n_4aveValue【学校施設】&#10;一人当たり面積">
          <a:extLst>
            <a:ext uri="{FF2B5EF4-FFF2-40B4-BE49-F238E27FC236}">
              <a16:creationId xmlns:a16="http://schemas.microsoft.com/office/drawing/2014/main" id="{00000000-0008-0000-0E00-0000C7020000}"/>
            </a:ext>
          </a:extLst>
        </xdr:cNvPr>
        <xdr:cNvSpPr txBox="1"/>
      </xdr:nvSpPr>
      <xdr:spPr>
        <a:xfrm>
          <a:off x="18421427" y="1043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169562</xdr:rowOff>
    </xdr:from>
    <xdr:ext cx="469744" cy="259045"/>
    <xdr:sp macro="" textlink="">
      <xdr:nvSpPr>
        <xdr:cNvPr id="712" name="n_1mainValue【学校施設】&#10;一人当たり面積">
          <a:extLst>
            <a:ext uri="{FF2B5EF4-FFF2-40B4-BE49-F238E27FC236}">
              <a16:creationId xmlns:a16="http://schemas.microsoft.com/office/drawing/2014/main" id="{00000000-0008-0000-0E00-0000C8020000}"/>
            </a:ext>
          </a:extLst>
        </xdr:cNvPr>
        <xdr:cNvSpPr txBox="1"/>
      </xdr:nvSpPr>
      <xdr:spPr>
        <a:xfrm>
          <a:off x="21075727" y="1079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4780</xdr:rowOff>
    </xdr:from>
    <xdr:ext cx="469744" cy="259045"/>
    <xdr:sp macro="" textlink="">
      <xdr:nvSpPr>
        <xdr:cNvPr id="713" name="n_2mainValue【学校施設】&#10;一人当たり面積">
          <a:extLst>
            <a:ext uri="{FF2B5EF4-FFF2-40B4-BE49-F238E27FC236}">
              <a16:creationId xmlns:a16="http://schemas.microsoft.com/office/drawing/2014/main" id="{00000000-0008-0000-0E00-0000C9020000}"/>
            </a:ext>
          </a:extLst>
        </xdr:cNvPr>
        <xdr:cNvSpPr txBox="1"/>
      </xdr:nvSpPr>
      <xdr:spPr>
        <a:xfrm>
          <a:off x="20199427" y="1080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10113</xdr:rowOff>
    </xdr:from>
    <xdr:ext cx="469744" cy="259045"/>
    <xdr:sp macro="" textlink="">
      <xdr:nvSpPr>
        <xdr:cNvPr id="714" name="n_3mainValue【学校施設】&#10;一人当たり面積">
          <a:extLst>
            <a:ext uri="{FF2B5EF4-FFF2-40B4-BE49-F238E27FC236}">
              <a16:creationId xmlns:a16="http://schemas.microsoft.com/office/drawing/2014/main" id="{00000000-0008-0000-0E00-0000CA020000}"/>
            </a:ext>
          </a:extLst>
        </xdr:cNvPr>
        <xdr:cNvSpPr txBox="1"/>
      </xdr:nvSpPr>
      <xdr:spPr>
        <a:xfrm>
          <a:off x="19310427" y="1081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149369</xdr:rowOff>
    </xdr:from>
    <xdr:ext cx="469744" cy="259045"/>
    <xdr:sp macro="" textlink="">
      <xdr:nvSpPr>
        <xdr:cNvPr id="715" name="n_4mainValue【学校施設】&#10;一人当たり面積">
          <a:extLst>
            <a:ext uri="{FF2B5EF4-FFF2-40B4-BE49-F238E27FC236}">
              <a16:creationId xmlns:a16="http://schemas.microsoft.com/office/drawing/2014/main" id="{00000000-0008-0000-0E00-0000CB020000}"/>
            </a:ext>
          </a:extLst>
        </xdr:cNvPr>
        <xdr:cNvSpPr txBox="1"/>
      </xdr:nvSpPr>
      <xdr:spPr>
        <a:xfrm>
          <a:off x="18421427" y="1077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E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E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E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E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E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E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8" name="テキスト ボックス 737">
          <a:extLst>
            <a:ext uri="{FF2B5EF4-FFF2-40B4-BE49-F238E27FC236}">
              <a16:creationId xmlns:a16="http://schemas.microsoft.com/office/drawing/2014/main" id="{00000000-0008-0000-0E00-0000E2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児童館】&#10;有形固定資産減価償却率グラフ枠">
          <a:extLst>
            <a:ext uri="{FF2B5EF4-FFF2-40B4-BE49-F238E27FC236}">
              <a16:creationId xmlns:a16="http://schemas.microsoft.com/office/drawing/2014/main" id="{00000000-0008-0000-0E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62593</xdr:rowOff>
    </xdr:from>
    <xdr:to>
      <xdr:col>85</xdr:col>
      <xdr:colOff>126364</xdr:colOff>
      <xdr:row>86</xdr:row>
      <xdr:rowOff>168729</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flipV="1">
          <a:off x="16318864" y="13435693"/>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2" name="【児童館】&#10;有形固定資産減価償却率最小値テキスト">
          <a:extLst>
            <a:ext uri="{FF2B5EF4-FFF2-40B4-BE49-F238E27FC236}">
              <a16:creationId xmlns:a16="http://schemas.microsoft.com/office/drawing/2014/main" id="{00000000-0008-0000-0E00-0000E6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9270</xdr:rowOff>
    </xdr:from>
    <xdr:ext cx="340478" cy="259045"/>
    <xdr:sp macro="" textlink="">
      <xdr:nvSpPr>
        <xdr:cNvPr id="744" name="【児童館】&#10;有形固定資産減価償却率最大値テキスト">
          <a:extLst>
            <a:ext uri="{FF2B5EF4-FFF2-40B4-BE49-F238E27FC236}">
              <a16:creationId xmlns:a16="http://schemas.microsoft.com/office/drawing/2014/main" id="{00000000-0008-0000-0E00-0000E8020000}"/>
            </a:ext>
          </a:extLst>
        </xdr:cNvPr>
        <xdr:cNvSpPr txBox="1"/>
      </xdr:nvSpPr>
      <xdr:spPr>
        <a:xfrm>
          <a:off x="16357600" y="13210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62593</xdr:rowOff>
    </xdr:from>
    <xdr:to>
      <xdr:col>86</xdr:col>
      <xdr:colOff>25400</xdr:colOff>
      <xdr:row>78</xdr:row>
      <xdr:rowOff>62593</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a:off x="16230600" y="1343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99621</xdr:rowOff>
    </xdr:from>
    <xdr:ext cx="405111" cy="259045"/>
    <xdr:sp macro="" textlink="">
      <xdr:nvSpPr>
        <xdr:cNvPr id="746" name="【児童館】&#10;有形固定資産減価償却率平均値テキスト">
          <a:extLst>
            <a:ext uri="{FF2B5EF4-FFF2-40B4-BE49-F238E27FC236}">
              <a16:creationId xmlns:a16="http://schemas.microsoft.com/office/drawing/2014/main" id="{00000000-0008-0000-0E00-0000EA020000}"/>
            </a:ext>
          </a:extLst>
        </xdr:cNvPr>
        <xdr:cNvSpPr txBox="1"/>
      </xdr:nvSpPr>
      <xdr:spPr>
        <a:xfrm>
          <a:off x="16357600" y="1415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747" name="フローチャート: 判断 746">
          <a:extLst>
            <a:ext uri="{FF2B5EF4-FFF2-40B4-BE49-F238E27FC236}">
              <a16:creationId xmlns:a16="http://schemas.microsoft.com/office/drawing/2014/main" id="{00000000-0008-0000-0E00-0000EB020000}"/>
            </a:ext>
          </a:extLst>
        </xdr:cNvPr>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124461</xdr:rowOff>
    </xdr:from>
    <xdr:to>
      <xdr:col>81</xdr:col>
      <xdr:colOff>101600</xdr:colOff>
      <xdr:row>83</xdr:row>
      <xdr:rowOff>54611</xdr:rowOff>
    </xdr:to>
    <xdr:sp macro="" textlink="">
      <xdr:nvSpPr>
        <xdr:cNvPr id="748" name="フローチャート: 判断 747">
          <a:extLst>
            <a:ext uri="{FF2B5EF4-FFF2-40B4-BE49-F238E27FC236}">
              <a16:creationId xmlns:a16="http://schemas.microsoft.com/office/drawing/2014/main" id="{00000000-0008-0000-0E00-0000EC020000}"/>
            </a:ext>
          </a:extLst>
        </xdr:cNvPr>
        <xdr:cNvSpPr/>
      </xdr:nvSpPr>
      <xdr:spPr>
        <a:xfrm>
          <a:off x="15430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77107</xdr:rowOff>
    </xdr:from>
    <xdr:to>
      <xdr:col>76</xdr:col>
      <xdr:colOff>165100</xdr:colOff>
      <xdr:row>83</xdr:row>
      <xdr:rowOff>7257</xdr:rowOff>
    </xdr:to>
    <xdr:sp macro="" textlink="">
      <xdr:nvSpPr>
        <xdr:cNvPr id="749" name="フローチャート: 判断 748">
          <a:extLst>
            <a:ext uri="{FF2B5EF4-FFF2-40B4-BE49-F238E27FC236}">
              <a16:creationId xmlns:a16="http://schemas.microsoft.com/office/drawing/2014/main" id="{00000000-0008-0000-0E00-0000ED020000}"/>
            </a:ext>
          </a:extLst>
        </xdr:cNvPr>
        <xdr:cNvSpPr/>
      </xdr:nvSpPr>
      <xdr:spPr>
        <a:xfrm>
          <a:off x="14541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75474</xdr:rowOff>
    </xdr:from>
    <xdr:to>
      <xdr:col>72</xdr:col>
      <xdr:colOff>38100</xdr:colOff>
      <xdr:row>83</xdr:row>
      <xdr:rowOff>5624</xdr:rowOff>
    </xdr:to>
    <xdr:sp macro="" textlink="">
      <xdr:nvSpPr>
        <xdr:cNvPr id="750" name="フローチャート: 判断 749">
          <a:extLst>
            <a:ext uri="{FF2B5EF4-FFF2-40B4-BE49-F238E27FC236}">
              <a16:creationId xmlns:a16="http://schemas.microsoft.com/office/drawing/2014/main" id="{00000000-0008-0000-0E00-0000EE020000}"/>
            </a:ext>
          </a:extLst>
        </xdr:cNvPr>
        <xdr:cNvSpPr/>
      </xdr:nvSpPr>
      <xdr:spPr>
        <a:xfrm>
          <a:off x="13652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751" name="フローチャート: 判断 750">
          <a:extLst>
            <a:ext uri="{FF2B5EF4-FFF2-40B4-BE49-F238E27FC236}">
              <a16:creationId xmlns:a16="http://schemas.microsoft.com/office/drawing/2014/main" id="{00000000-0008-0000-0E00-0000EF020000}"/>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65677</xdr:rowOff>
    </xdr:from>
    <xdr:to>
      <xdr:col>81</xdr:col>
      <xdr:colOff>101600</xdr:colOff>
      <xdr:row>86</xdr:row>
      <xdr:rowOff>167277</xdr:rowOff>
    </xdr:to>
    <xdr:sp macro="" textlink="">
      <xdr:nvSpPr>
        <xdr:cNvPr id="757" name="楕円 756">
          <a:extLst>
            <a:ext uri="{FF2B5EF4-FFF2-40B4-BE49-F238E27FC236}">
              <a16:creationId xmlns:a16="http://schemas.microsoft.com/office/drawing/2014/main" id="{00000000-0008-0000-0E00-0000F5020000}"/>
            </a:ext>
          </a:extLst>
        </xdr:cNvPr>
        <xdr:cNvSpPr/>
      </xdr:nvSpPr>
      <xdr:spPr>
        <a:xfrm>
          <a:off x="15430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99968</xdr:rowOff>
    </xdr:from>
    <xdr:to>
      <xdr:col>76</xdr:col>
      <xdr:colOff>165100</xdr:colOff>
      <xdr:row>85</xdr:row>
      <xdr:rowOff>30118</xdr:rowOff>
    </xdr:to>
    <xdr:sp macro="" textlink="">
      <xdr:nvSpPr>
        <xdr:cNvPr id="758" name="楕円 757">
          <a:extLst>
            <a:ext uri="{FF2B5EF4-FFF2-40B4-BE49-F238E27FC236}">
              <a16:creationId xmlns:a16="http://schemas.microsoft.com/office/drawing/2014/main" id="{00000000-0008-0000-0E00-0000F6020000}"/>
            </a:ext>
          </a:extLst>
        </xdr:cNvPr>
        <xdr:cNvSpPr/>
      </xdr:nvSpPr>
      <xdr:spPr>
        <a:xfrm>
          <a:off x="14541500" y="1450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150768</xdr:rowOff>
    </xdr:from>
    <xdr:to>
      <xdr:col>81</xdr:col>
      <xdr:colOff>50800</xdr:colOff>
      <xdr:row>86</xdr:row>
      <xdr:rowOff>116477</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4592300" y="14552568"/>
          <a:ext cx="889000" cy="30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64044</xdr:rowOff>
    </xdr:from>
    <xdr:to>
      <xdr:col>72</xdr:col>
      <xdr:colOff>38100</xdr:colOff>
      <xdr:row>84</xdr:row>
      <xdr:rowOff>165644</xdr:rowOff>
    </xdr:to>
    <xdr:sp macro="" textlink="">
      <xdr:nvSpPr>
        <xdr:cNvPr id="760" name="楕円 759">
          <a:extLst>
            <a:ext uri="{FF2B5EF4-FFF2-40B4-BE49-F238E27FC236}">
              <a16:creationId xmlns:a16="http://schemas.microsoft.com/office/drawing/2014/main" id="{00000000-0008-0000-0E00-0000F8020000}"/>
            </a:ext>
          </a:extLst>
        </xdr:cNvPr>
        <xdr:cNvSpPr/>
      </xdr:nvSpPr>
      <xdr:spPr>
        <a:xfrm>
          <a:off x="136525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114844</xdr:rowOff>
    </xdr:from>
    <xdr:to>
      <xdr:col>76</xdr:col>
      <xdr:colOff>114300</xdr:colOff>
      <xdr:row>84</xdr:row>
      <xdr:rowOff>150768</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3703300" y="1451664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26488</xdr:rowOff>
    </xdr:from>
    <xdr:to>
      <xdr:col>67</xdr:col>
      <xdr:colOff>101600</xdr:colOff>
      <xdr:row>84</xdr:row>
      <xdr:rowOff>128088</xdr:rowOff>
    </xdr:to>
    <xdr:sp macro="" textlink="">
      <xdr:nvSpPr>
        <xdr:cNvPr id="762" name="楕円 761">
          <a:extLst>
            <a:ext uri="{FF2B5EF4-FFF2-40B4-BE49-F238E27FC236}">
              <a16:creationId xmlns:a16="http://schemas.microsoft.com/office/drawing/2014/main" id="{00000000-0008-0000-0E00-0000FA020000}"/>
            </a:ext>
          </a:extLst>
        </xdr:cNvPr>
        <xdr:cNvSpPr/>
      </xdr:nvSpPr>
      <xdr:spPr>
        <a:xfrm>
          <a:off x="12763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77288</xdr:rowOff>
    </xdr:from>
    <xdr:to>
      <xdr:col>71</xdr:col>
      <xdr:colOff>177800</xdr:colOff>
      <xdr:row>84</xdr:row>
      <xdr:rowOff>114844</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814300" y="1447908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71138</xdr:rowOff>
    </xdr:from>
    <xdr:ext cx="405111" cy="259045"/>
    <xdr:sp macro="" textlink="">
      <xdr:nvSpPr>
        <xdr:cNvPr id="764" name="n_1aveValue【児童館】&#10;有形固定資産減価償却率">
          <a:extLst>
            <a:ext uri="{FF2B5EF4-FFF2-40B4-BE49-F238E27FC236}">
              <a16:creationId xmlns:a16="http://schemas.microsoft.com/office/drawing/2014/main" id="{00000000-0008-0000-0E00-0000FC020000}"/>
            </a:ext>
          </a:extLst>
        </xdr:cNvPr>
        <xdr:cNvSpPr txBox="1"/>
      </xdr:nvSpPr>
      <xdr:spPr>
        <a:xfrm>
          <a:off x="15266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23784</xdr:rowOff>
    </xdr:from>
    <xdr:ext cx="405111" cy="259045"/>
    <xdr:sp macro="" textlink="">
      <xdr:nvSpPr>
        <xdr:cNvPr id="765" name="n_2aveValue【児童館】&#10;有形固定資産減価償却率">
          <a:extLst>
            <a:ext uri="{FF2B5EF4-FFF2-40B4-BE49-F238E27FC236}">
              <a16:creationId xmlns:a16="http://schemas.microsoft.com/office/drawing/2014/main" id="{00000000-0008-0000-0E00-0000FD020000}"/>
            </a:ext>
          </a:extLst>
        </xdr:cNvPr>
        <xdr:cNvSpPr txBox="1"/>
      </xdr:nvSpPr>
      <xdr:spPr>
        <a:xfrm>
          <a:off x="14389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22151</xdr:rowOff>
    </xdr:from>
    <xdr:ext cx="405111" cy="259045"/>
    <xdr:sp macro="" textlink="">
      <xdr:nvSpPr>
        <xdr:cNvPr id="766" name="n_3aveValue【児童館】&#10;有形固定資産減価償却率">
          <a:extLst>
            <a:ext uri="{FF2B5EF4-FFF2-40B4-BE49-F238E27FC236}">
              <a16:creationId xmlns:a16="http://schemas.microsoft.com/office/drawing/2014/main" id="{00000000-0008-0000-0E00-0000FE020000}"/>
            </a:ext>
          </a:extLst>
        </xdr:cNvPr>
        <xdr:cNvSpPr txBox="1"/>
      </xdr:nvSpPr>
      <xdr:spPr>
        <a:xfrm>
          <a:off x="13500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767" name="n_4aveValue【児童館】&#10;有形固定資産減価償却率">
          <a:extLst>
            <a:ext uri="{FF2B5EF4-FFF2-40B4-BE49-F238E27FC236}">
              <a16:creationId xmlns:a16="http://schemas.microsoft.com/office/drawing/2014/main" id="{00000000-0008-0000-0E00-0000FF020000}"/>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158404</xdr:rowOff>
    </xdr:from>
    <xdr:ext cx="405111" cy="259045"/>
    <xdr:sp macro="" textlink="">
      <xdr:nvSpPr>
        <xdr:cNvPr id="768" name="n_1mainValue【児童館】&#10;有形固定資産減価償却率">
          <a:extLst>
            <a:ext uri="{FF2B5EF4-FFF2-40B4-BE49-F238E27FC236}">
              <a16:creationId xmlns:a16="http://schemas.microsoft.com/office/drawing/2014/main" id="{00000000-0008-0000-0E00-000000030000}"/>
            </a:ext>
          </a:extLst>
        </xdr:cNvPr>
        <xdr:cNvSpPr txBox="1"/>
      </xdr:nvSpPr>
      <xdr:spPr>
        <a:xfrm>
          <a:off x="15266044" y="149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21245</xdr:rowOff>
    </xdr:from>
    <xdr:ext cx="405111" cy="259045"/>
    <xdr:sp macro="" textlink="">
      <xdr:nvSpPr>
        <xdr:cNvPr id="769" name="n_2mainValue【児童館】&#10;有形固定資産減価償却率">
          <a:extLst>
            <a:ext uri="{FF2B5EF4-FFF2-40B4-BE49-F238E27FC236}">
              <a16:creationId xmlns:a16="http://schemas.microsoft.com/office/drawing/2014/main" id="{00000000-0008-0000-0E00-000001030000}"/>
            </a:ext>
          </a:extLst>
        </xdr:cNvPr>
        <xdr:cNvSpPr txBox="1"/>
      </xdr:nvSpPr>
      <xdr:spPr>
        <a:xfrm>
          <a:off x="143897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156771</xdr:rowOff>
    </xdr:from>
    <xdr:ext cx="405111" cy="259045"/>
    <xdr:sp macro="" textlink="">
      <xdr:nvSpPr>
        <xdr:cNvPr id="770" name="n_3mainValue【児童館】&#10;有形固定資産減価償却率">
          <a:extLst>
            <a:ext uri="{FF2B5EF4-FFF2-40B4-BE49-F238E27FC236}">
              <a16:creationId xmlns:a16="http://schemas.microsoft.com/office/drawing/2014/main" id="{00000000-0008-0000-0E00-000002030000}"/>
            </a:ext>
          </a:extLst>
        </xdr:cNvPr>
        <xdr:cNvSpPr txBox="1"/>
      </xdr:nvSpPr>
      <xdr:spPr>
        <a:xfrm>
          <a:off x="13500744" y="1455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119215</xdr:rowOff>
    </xdr:from>
    <xdr:ext cx="405111" cy="259045"/>
    <xdr:sp macro="" textlink="">
      <xdr:nvSpPr>
        <xdr:cNvPr id="771" name="n_4mainValue【児童館】&#10;有形固定資産減価償却率">
          <a:extLst>
            <a:ext uri="{FF2B5EF4-FFF2-40B4-BE49-F238E27FC236}">
              <a16:creationId xmlns:a16="http://schemas.microsoft.com/office/drawing/2014/main" id="{00000000-0008-0000-0E00-000003030000}"/>
            </a:ext>
          </a:extLst>
        </xdr:cNvPr>
        <xdr:cNvSpPr txBox="1"/>
      </xdr:nvSpPr>
      <xdr:spPr>
        <a:xfrm>
          <a:off x="126117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00000000-0008-0000-0E00-000004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00000000-0008-0000-0E00-000005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00000000-0008-0000-0E00-000006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E00-000007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E00-000008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E00-000009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E00-00000A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00000000-0008-0000-0E00-00000B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00000000-0008-0000-0E00-00000D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9" name="テキスト ボックス 788">
          <a:extLst>
            <a:ext uri="{FF2B5EF4-FFF2-40B4-BE49-F238E27FC236}">
              <a16:creationId xmlns:a16="http://schemas.microsoft.com/office/drawing/2014/main" id="{00000000-0008-0000-0E00-000015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00000000-0008-0000-0E00-00001C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81643</xdr:rowOff>
    </xdr:from>
    <xdr:to>
      <xdr:col>116</xdr:col>
      <xdr:colOff>62864</xdr:colOff>
      <xdr:row>86</xdr:row>
      <xdr:rowOff>146957</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flipV="1">
          <a:off x="22160864" y="13454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98" name="【児童館】&#10;一人当たり面積最小値テキスト">
          <a:extLst>
            <a:ext uri="{FF2B5EF4-FFF2-40B4-BE49-F238E27FC236}">
              <a16:creationId xmlns:a16="http://schemas.microsoft.com/office/drawing/2014/main" id="{00000000-0008-0000-0E00-00001E03000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28320</xdr:rowOff>
    </xdr:from>
    <xdr:ext cx="469744" cy="259045"/>
    <xdr:sp macro="" textlink="">
      <xdr:nvSpPr>
        <xdr:cNvPr id="800" name="【児童館】&#10;一人当たり面積最大値テキスト">
          <a:extLst>
            <a:ext uri="{FF2B5EF4-FFF2-40B4-BE49-F238E27FC236}">
              <a16:creationId xmlns:a16="http://schemas.microsoft.com/office/drawing/2014/main" id="{00000000-0008-0000-0E00-000020030000}"/>
            </a:ext>
          </a:extLst>
        </xdr:cNvPr>
        <xdr:cNvSpPr txBox="1"/>
      </xdr:nvSpPr>
      <xdr:spPr>
        <a:xfrm>
          <a:off x="22199600" y="1322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22072600" y="1345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123570</xdr:rowOff>
    </xdr:from>
    <xdr:ext cx="469744" cy="259045"/>
    <xdr:sp macro="" textlink="">
      <xdr:nvSpPr>
        <xdr:cNvPr id="802" name="【児童館】&#10;一人当たり面積平均値テキスト">
          <a:extLst>
            <a:ext uri="{FF2B5EF4-FFF2-40B4-BE49-F238E27FC236}">
              <a16:creationId xmlns:a16="http://schemas.microsoft.com/office/drawing/2014/main" id="{00000000-0008-0000-0E00-000022030000}"/>
            </a:ext>
          </a:extLst>
        </xdr:cNvPr>
        <xdr:cNvSpPr txBox="1"/>
      </xdr:nvSpPr>
      <xdr:spPr>
        <a:xfrm>
          <a:off x="22199600" y="14525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145143</xdr:rowOff>
    </xdr:from>
    <xdr:to>
      <xdr:col>116</xdr:col>
      <xdr:colOff>114300</xdr:colOff>
      <xdr:row>85</xdr:row>
      <xdr:rowOff>75293</xdr:rowOff>
    </xdr:to>
    <xdr:sp macro="" textlink="">
      <xdr:nvSpPr>
        <xdr:cNvPr id="803" name="フローチャート: 判断 802">
          <a:extLst>
            <a:ext uri="{FF2B5EF4-FFF2-40B4-BE49-F238E27FC236}">
              <a16:creationId xmlns:a16="http://schemas.microsoft.com/office/drawing/2014/main" id="{00000000-0008-0000-0E00-000023030000}"/>
            </a:ext>
          </a:extLst>
        </xdr:cNvPr>
        <xdr:cNvSpPr/>
      </xdr:nvSpPr>
      <xdr:spPr>
        <a:xfrm>
          <a:off x="221107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156029</xdr:rowOff>
    </xdr:from>
    <xdr:to>
      <xdr:col>112</xdr:col>
      <xdr:colOff>38100</xdr:colOff>
      <xdr:row>85</xdr:row>
      <xdr:rowOff>86179</xdr:rowOff>
    </xdr:to>
    <xdr:sp macro="" textlink="">
      <xdr:nvSpPr>
        <xdr:cNvPr id="804" name="フローチャート: 判断 803">
          <a:extLst>
            <a:ext uri="{FF2B5EF4-FFF2-40B4-BE49-F238E27FC236}">
              <a16:creationId xmlns:a16="http://schemas.microsoft.com/office/drawing/2014/main" id="{00000000-0008-0000-0E00-000024030000}"/>
            </a:ext>
          </a:extLst>
        </xdr:cNvPr>
        <xdr:cNvSpPr/>
      </xdr:nvSpPr>
      <xdr:spPr>
        <a:xfrm>
          <a:off x="21272500" y="1455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123371</xdr:rowOff>
    </xdr:from>
    <xdr:to>
      <xdr:col>107</xdr:col>
      <xdr:colOff>101600</xdr:colOff>
      <xdr:row>85</xdr:row>
      <xdr:rowOff>53521</xdr:rowOff>
    </xdr:to>
    <xdr:sp macro="" textlink="">
      <xdr:nvSpPr>
        <xdr:cNvPr id="805" name="フローチャート: 判断 804">
          <a:extLst>
            <a:ext uri="{FF2B5EF4-FFF2-40B4-BE49-F238E27FC236}">
              <a16:creationId xmlns:a16="http://schemas.microsoft.com/office/drawing/2014/main" id="{00000000-0008-0000-0E00-000025030000}"/>
            </a:ext>
          </a:extLst>
        </xdr:cNvPr>
        <xdr:cNvSpPr/>
      </xdr:nvSpPr>
      <xdr:spPr>
        <a:xfrm>
          <a:off x="20383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166914</xdr:rowOff>
    </xdr:from>
    <xdr:to>
      <xdr:col>102</xdr:col>
      <xdr:colOff>165100</xdr:colOff>
      <xdr:row>85</xdr:row>
      <xdr:rowOff>97064</xdr:rowOff>
    </xdr:to>
    <xdr:sp macro="" textlink="">
      <xdr:nvSpPr>
        <xdr:cNvPr id="806" name="フローチャート: 判断 805">
          <a:extLst>
            <a:ext uri="{FF2B5EF4-FFF2-40B4-BE49-F238E27FC236}">
              <a16:creationId xmlns:a16="http://schemas.microsoft.com/office/drawing/2014/main" id="{00000000-0008-0000-0E00-000026030000}"/>
            </a:ext>
          </a:extLst>
        </xdr:cNvPr>
        <xdr:cNvSpPr/>
      </xdr:nvSpPr>
      <xdr:spPr>
        <a:xfrm>
          <a:off x="19494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166914</xdr:rowOff>
    </xdr:from>
    <xdr:to>
      <xdr:col>98</xdr:col>
      <xdr:colOff>38100</xdr:colOff>
      <xdr:row>85</xdr:row>
      <xdr:rowOff>97064</xdr:rowOff>
    </xdr:to>
    <xdr:sp macro="" textlink="">
      <xdr:nvSpPr>
        <xdr:cNvPr id="807" name="フローチャート: 判断 806">
          <a:extLst>
            <a:ext uri="{FF2B5EF4-FFF2-40B4-BE49-F238E27FC236}">
              <a16:creationId xmlns:a16="http://schemas.microsoft.com/office/drawing/2014/main" id="{00000000-0008-0000-0E00-000027030000}"/>
            </a:ext>
          </a:extLst>
        </xdr:cNvPr>
        <xdr:cNvSpPr/>
      </xdr:nvSpPr>
      <xdr:spPr>
        <a:xfrm>
          <a:off x="18605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19957</xdr:rowOff>
    </xdr:from>
    <xdr:to>
      <xdr:col>112</xdr:col>
      <xdr:colOff>38100</xdr:colOff>
      <xdr:row>86</xdr:row>
      <xdr:rowOff>121557</xdr:rowOff>
    </xdr:to>
    <xdr:sp macro="" textlink="">
      <xdr:nvSpPr>
        <xdr:cNvPr id="813" name="楕円 812">
          <a:extLst>
            <a:ext uri="{FF2B5EF4-FFF2-40B4-BE49-F238E27FC236}">
              <a16:creationId xmlns:a16="http://schemas.microsoft.com/office/drawing/2014/main" id="{00000000-0008-0000-0E00-00002D030000}"/>
            </a:ext>
          </a:extLst>
        </xdr:cNvPr>
        <xdr:cNvSpPr/>
      </xdr:nvSpPr>
      <xdr:spPr>
        <a:xfrm>
          <a:off x="21272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60779</xdr:rowOff>
    </xdr:from>
    <xdr:to>
      <xdr:col>107</xdr:col>
      <xdr:colOff>101600</xdr:colOff>
      <xdr:row>85</xdr:row>
      <xdr:rowOff>162379</xdr:rowOff>
    </xdr:to>
    <xdr:sp macro="" textlink="">
      <xdr:nvSpPr>
        <xdr:cNvPr id="814" name="楕円 813">
          <a:extLst>
            <a:ext uri="{FF2B5EF4-FFF2-40B4-BE49-F238E27FC236}">
              <a16:creationId xmlns:a16="http://schemas.microsoft.com/office/drawing/2014/main" id="{00000000-0008-0000-0E00-00002E030000}"/>
            </a:ext>
          </a:extLst>
        </xdr:cNvPr>
        <xdr:cNvSpPr/>
      </xdr:nvSpPr>
      <xdr:spPr>
        <a:xfrm>
          <a:off x="20383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111579</xdr:rowOff>
    </xdr:from>
    <xdr:to>
      <xdr:col>111</xdr:col>
      <xdr:colOff>177800</xdr:colOff>
      <xdr:row>86</xdr:row>
      <xdr:rowOff>70757</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20434300" y="14684829"/>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816" name="楕円 815">
          <a:extLst>
            <a:ext uri="{FF2B5EF4-FFF2-40B4-BE49-F238E27FC236}">
              <a16:creationId xmlns:a16="http://schemas.microsoft.com/office/drawing/2014/main" id="{00000000-0008-0000-0E00-000030030000}"/>
            </a:ext>
          </a:extLst>
        </xdr:cNvPr>
        <xdr:cNvSpPr/>
      </xdr:nvSpPr>
      <xdr:spPr>
        <a:xfrm>
          <a:off x="19494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111579</xdr:rowOff>
    </xdr:from>
    <xdr:to>
      <xdr:col>107</xdr:col>
      <xdr:colOff>50800</xdr:colOff>
      <xdr:row>85</xdr:row>
      <xdr:rowOff>111579</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9545300" y="14684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71664</xdr:rowOff>
    </xdr:from>
    <xdr:to>
      <xdr:col>98</xdr:col>
      <xdr:colOff>38100</xdr:colOff>
      <xdr:row>86</xdr:row>
      <xdr:rowOff>1814</xdr:rowOff>
    </xdr:to>
    <xdr:sp macro="" textlink="">
      <xdr:nvSpPr>
        <xdr:cNvPr id="818" name="楕円 817">
          <a:extLst>
            <a:ext uri="{FF2B5EF4-FFF2-40B4-BE49-F238E27FC236}">
              <a16:creationId xmlns:a16="http://schemas.microsoft.com/office/drawing/2014/main" id="{00000000-0008-0000-0E00-000032030000}"/>
            </a:ext>
          </a:extLst>
        </xdr:cNvPr>
        <xdr:cNvSpPr/>
      </xdr:nvSpPr>
      <xdr:spPr>
        <a:xfrm>
          <a:off x="18605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122464</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flipV="1">
          <a:off x="18656300" y="146848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102706</xdr:rowOff>
    </xdr:from>
    <xdr:ext cx="469744" cy="259045"/>
    <xdr:sp macro="" textlink="">
      <xdr:nvSpPr>
        <xdr:cNvPr id="820" name="n_1aveValue【児童館】&#10;一人当たり面積">
          <a:extLst>
            <a:ext uri="{FF2B5EF4-FFF2-40B4-BE49-F238E27FC236}">
              <a16:creationId xmlns:a16="http://schemas.microsoft.com/office/drawing/2014/main" id="{00000000-0008-0000-0E00-000034030000}"/>
            </a:ext>
          </a:extLst>
        </xdr:cNvPr>
        <xdr:cNvSpPr txBox="1"/>
      </xdr:nvSpPr>
      <xdr:spPr>
        <a:xfrm>
          <a:off x="21075727" y="1433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macro="" textlink="">
      <xdr:nvSpPr>
        <xdr:cNvPr id="821" name="n_2aveValue【児童館】&#10;一人当たり面積">
          <a:extLst>
            <a:ext uri="{FF2B5EF4-FFF2-40B4-BE49-F238E27FC236}">
              <a16:creationId xmlns:a16="http://schemas.microsoft.com/office/drawing/2014/main" id="{00000000-0008-0000-0E00-000035030000}"/>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113591</xdr:rowOff>
    </xdr:from>
    <xdr:ext cx="469744" cy="259045"/>
    <xdr:sp macro="" textlink="">
      <xdr:nvSpPr>
        <xdr:cNvPr id="822" name="n_3aveValue【児童館】&#10;一人当たり面積">
          <a:extLst>
            <a:ext uri="{FF2B5EF4-FFF2-40B4-BE49-F238E27FC236}">
              <a16:creationId xmlns:a16="http://schemas.microsoft.com/office/drawing/2014/main" id="{00000000-0008-0000-0E00-000036030000}"/>
            </a:ext>
          </a:extLst>
        </xdr:cNvPr>
        <xdr:cNvSpPr txBox="1"/>
      </xdr:nvSpPr>
      <xdr:spPr>
        <a:xfrm>
          <a:off x="193104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113591</xdr:rowOff>
    </xdr:from>
    <xdr:ext cx="469744" cy="259045"/>
    <xdr:sp macro="" textlink="">
      <xdr:nvSpPr>
        <xdr:cNvPr id="823" name="n_4aveValue【児童館】&#10;一人当たり面積">
          <a:extLst>
            <a:ext uri="{FF2B5EF4-FFF2-40B4-BE49-F238E27FC236}">
              <a16:creationId xmlns:a16="http://schemas.microsoft.com/office/drawing/2014/main" id="{00000000-0008-0000-0E00-000037030000}"/>
            </a:ext>
          </a:extLst>
        </xdr:cNvPr>
        <xdr:cNvSpPr txBox="1"/>
      </xdr:nvSpPr>
      <xdr:spPr>
        <a:xfrm>
          <a:off x="184214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112684</xdr:rowOff>
    </xdr:from>
    <xdr:ext cx="469744" cy="259045"/>
    <xdr:sp macro="" textlink="">
      <xdr:nvSpPr>
        <xdr:cNvPr id="824" name="n_1mainValue【児童館】&#10;一人当たり面積">
          <a:extLst>
            <a:ext uri="{FF2B5EF4-FFF2-40B4-BE49-F238E27FC236}">
              <a16:creationId xmlns:a16="http://schemas.microsoft.com/office/drawing/2014/main" id="{00000000-0008-0000-0E00-000038030000}"/>
            </a:ext>
          </a:extLst>
        </xdr:cNvPr>
        <xdr:cNvSpPr txBox="1"/>
      </xdr:nvSpPr>
      <xdr:spPr>
        <a:xfrm>
          <a:off x="210757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153506</xdr:rowOff>
    </xdr:from>
    <xdr:ext cx="469744" cy="259045"/>
    <xdr:sp macro="" textlink="">
      <xdr:nvSpPr>
        <xdr:cNvPr id="825" name="n_2mainValue【児童館】&#10;一人当たり面積">
          <a:extLst>
            <a:ext uri="{FF2B5EF4-FFF2-40B4-BE49-F238E27FC236}">
              <a16:creationId xmlns:a16="http://schemas.microsoft.com/office/drawing/2014/main" id="{00000000-0008-0000-0E00-000039030000}"/>
            </a:ext>
          </a:extLst>
        </xdr:cNvPr>
        <xdr:cNvSpPr txBox="1"/>
      </xdr:nvSpPr>
      <xdr:spPr>
        <a:xfrm>
          <a:off x="20199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153506</xdr:rowOff>
    </xdr:from>
    <xdr:ext cx="469744" cy="259045"/>
    <xdr:sp macro="" textlink="">
      <xdr:nvSpPr>
        <xdr:cNvPr id="826" name="n_3mainValue【児童館】&#10;一人当たり面積">
          <a:extLst>
            <a:ext uri="{FF2B5EF4-FFF2-40B4-BE49-F238E27FC236}">
              <a16:creationId xmlns:a16="http://schemas.microsoft.com/office/drawing/2014/main" id="{00000000-0008-0000-0E00-00003A030000}"/>
            </a:ext>
          </a:extLst>
        </xdr:cNvPr>
        <xdr:cNvSpPr txBox="1"/>
      </xdr:nvSpPr>
      <xdr:spPr>
        <a:xfrm>
          <a:off x="19310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164391</xdr:rowOff>
    </xdr:from>
    <xdr:ext cx="469744" cy="259045"/>
    <xdr:sp macro="" textlink="">
      <xdr:nvSpPr>
        <xdr:cNvPr id="827" name="n_4mainValue【児童館】&#10;一人当たり面積">
          <a:extLst>
            <a:ext uri="{FF2B5EF4-FFF2-40B4-BE49-F238E27FC236}">
              <a16:creationId xmlns:a16="http://schemas.microsoft.com/office/drawing/2014/main" id="{00000000-0008-0000-0E00-00003B030000}"/>
            </a:ext>
          </a:extLst>
        </xdr:cNvPr>
        <xdr:cNvSpPr txBox="1"/>
      </xdr:nvSpPr>
      <xdr:spPr>
        <a:xfrm>
          <a:off x="18421427" y="147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8" name="正方形/長方形 827">
          <a:extLst>
            <a:ext uri="{FF2B5EF4-FFF2-40B4-BE49-F238E27FC236}">
              <a16:creationId xmlns:a16="http://schemas.microsoft.com/office/drawing/2014/main" id="{00000000-0008-0000-0E00-00003C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9" name="正方形/長方形 828">
          <a:extLst>
            <a:ext uri="{FF2B5EF4-FFF2-40B4-BE49-F238E27FC236}">
              <a16:creationId xmlns:a16="http://schemas.microsoft.com/office/drawing/2014/main" id="{00000000-0008-0000-0E00-00003D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0" name="正方形/長方形 829">
          <a:extLst>
            <a:ext uri="{FF2B5EF4-FFF2-40B4-BE49-F238E27FC236}">
              <a16:creationId xmlns:a16="http://schemas.microsoft.com/office/drawing/2014/main" id="{00000000-0008-0000-0E00-00003E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1" name="正方形/長方形 830">
          <a:extLst>
            <a:ext uri="{FF2B5EF4-FFF2-40B4-BE49-F238E27FC236}">
              <a16:creationId xmlns:a16="http://schemas.microsoft.com/office/drawing/2014/main" id="{00000000-0008-0000-0E00-00003F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2" name="正方形/長方形 831">
          <a:extLst>
            <a:ext uri="{FF2B5EF4-FFF2-40B4-BE49-F238E27FC236}">
              <a16:creationId xmlns:a16="http://schemas.microsoft.com/office/drawing/2014/main" id="{00000000-0008-0000-0E00-000040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E00-000041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E00-000042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5" name="正方形/長方形 834">
          <a:extLst>
            <a:ext uri="{FF2B5EF4-FFF2-40B4-BE49-F238E27FC236}">
              <a16:creationId xmlns:a16="http://schemas.microsoft.com/office/drawing/2014/main" id="{00000000-0008-0000-0E00-000043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7" name="直線コネクタ 836">
          <a:extLst>
            <a:ext uri="{FF2B5EF4-FFF2-40B4-BE49-F238E27FC236}">
              <a16:creationId xmlns:a16="http://schemas.microsoft.com/office/drawing/2014/main" id="{00000000-0008-0000-0E00-000045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0" name="テキスト ボックス 839">
          <a:extLst>
            <a:ext uri="{FF2B5EF4-FFF2-40B4-BE49-F238E27FC236}">
              <a16:creationId xmlns:a16="http://schemas.microsoft.com/office/drawing/2014/main" id="{00000000-0008-0000-0E00-000048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6" name="テキスト ボックス 845">
          <a:extLst>
            <a:ext uri="{FF2B5EF4-FFF2-40B4-BE49-F238E27FC236}">
              <a16:creationId xmlns:a16="http://schemas.microsoft.com/office/drawing/2014/main" id="{00000000-0008-0000-0E00-00004E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8" name="テキスト ボックス 847">
          <a:extLst>
            <a:ext uri="{FF2B5EF4-FFF2-40B4-BE49-F238E27FC236}">
              <a16:creationId xmlns:a16="http://schemas.microsoft.com/office/drawing/2014/main" id="{00000000-0008-0000-0E00-000050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0" name="テキスト ボックス 849">
          <a:extLst>
            <a:ext uri="{FF2B5EF4-FFF2-40B4-BE49-F238E27FC236}">
              <a16:creationId xmlns:a16="http://schemas.microsoft.com/office/drawing/2014/main" id="{00000000-0008-0000-0E00-000052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1" name="【公民館】&#10;有形固定資産減価償却率グラフ枠">
          <a:extLst>
            <a:ext uri="{FF2B5EF4-FFF2-40B4-BE49-F238E27FC236}">
              <a16:creationId xmlns:a16="http://schemas.microsoft.com/office/drawing/2014/main" id="{00000000-0008-0000-0E00-000053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3" name="【公民館】&#10;有形固定資産減価償却率最小値テキスト">
          <a:extLst>
            <a:ext uri="{FF2B5EF4-FFF2-40B4-BE49-F238E27FC236}">
              <a16:creationId xmlns:a16="http://schemas.microsoft.com/office/drawing/2014/main" id="{00000000-0008-0000-0E00-000055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855" name="【公民館】&#10;有形固定資産減価償却率最大値テキスト">
          <a:extLst>
            <a:ext uri="{FF2B5EF4-FFF2-40B4-BE49-F238E27FC236}">
              <a16:creationId xmlns:a16="http://schemas.microsoft.com/office/drawing/2014/main" id="{00000000-0008-0000-0E00-000057030000}"/>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856" name="直線コネクタ 855">
          <a:extLst>
            <a:ext uri="{FF2B5EF4-FFF2-40B4-BE49-F238E27FC236}">
              <a16:creationId xmlns:a16="http://schemas.microsoft.com/office/drawing/2014/main" id="{00000000-0008-0000-0E00-000058030000}"/>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135907</xdr:rowOff>
    </xdr:from>
    <xdr:ext cx="405111" cy="259045"/>
    <xdr:sp macro="" textlink="">
      <xdr:nvSpPr>
        <xdr:cNvPr id="857" name="【公民館】&#10;有形固定資産減価償却率平均値テキスト">
          <a:extLst>
            <a:ext uri="{FF2B5EF4-FFF2-40B4-BE49-F238E27FC236}">
              <a16:creationId xmlns:a16="http://schemas.microsoft.com/office/drawing/2014/main" id="{00000000-0008-0000-0E00-000059030000}"/>
            </a:ext>
          </a:extLst>
        </xdr:cNvPr>
        <xdr:cNvSpPr txBox="1"/>
      </xdr:nvSpPr>
      <xdr:spPr>
        <a:xfrm>
          <a:off x="16357600" y="1779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113030</xdr:rowOff>
    </xdr:from>
    <xdr:to>
      <xdr:col>85</xdr:col>
      <xdr:colOff>177800</xdr:colOff>
      <xdr:row>105</xdr:row>
      <xdr:rowOff>43180</xdr:rowOff>
    </xdr:to>
    <xdr:sp macro="" textlink="">
      <xdr:nvSpPr>
        <xdr:cNvPr id="858" name="フローチャート: 判断 857">
          <a:extLst>
            <a:ext uri="{FF2B5EF4-FFF2-40B4-BE49-F238E27FC236}">
              <a16:creationId xmlns:a16="http://schemas.microsoft.com/office/drawing/2014/main" id="{00000000-0008-0000-0E00-00005A030000}"/>
            </a:ext>
          </a:extLst>
        </xdr:cNvPr>
        <xdr:cNvSpPr/>
      </xdr:nvSpPr>
      <xdr:spPr>
        <a:xfrm>
          <a:off x="162687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59" name="フローチャート: 判断 858">
          <a:extLst>
            <a:ext uri="{FF2B5EF4-FFF2-40B4-BE49-F238E27FC236}">
              <a16:creationId xmlns:a16="http://schemas.microsoft.com/office/drawing/2014/main" id="{00000000-0008-0000-0E00-00005B03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860" name="フローチャート: 判断 859">
          <a:extLst>
            <a:ext uri="{FF2B5EF4-FFF2-40B4-BE49-F238E27FC236}">
              <a16:creationId xmlns:a16="http://schemas.microsoft.com/office/drawing/2014/main" id="{00000000-0008-0000-0E00-00005C030000}"/>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6350</xdr:rowOff>
    </xdr:from>
    <xdr:to>
      <xdr:col>72</xdr:col>
      <xdr:colOff>38100</xdr:colOff>
      <xdr:row>104</xdr:row>
      <xdr:rowOff>107950</xdr:rowOff>
    </xdr:to>
    <xdr:sp macro="" textlink="">
      <xdr:nvSpPr>
        <xdr:cNvPr id="861" name="フローチャート: 判断 860">
          <a:extLst>
            <a:ext uri="{FF2B5EF4-FFF2-40B4-BE49-F238E27FC236}">
              <a16:creationId xmlns:a16="http://schemas.microsoft.com/office/drawing/2014/main" id="{00000000-0008-0000-0E00-00005D030000}"/>
            </a:ext>
          </a:extLst>
        </xdr:cNvPr>
        <xdr:cNvSpPr/>
      </xdr:nvSpPr>
      <xdr:spPr>
        <a:xfrm>
          <a:off x="13652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12064</xdr:rowOff>
    </xdr:from>
    <xdr:to>
      <xdr:col>67</xdr:col>
      <xdr:colOff>101600</xdr:colOff>
      <xdr:row>104</xdr:row>
      <xdr:rowOff>113664</xdr:rowOff>
    </xdr:to>
    <xdr:sp macro="" textlink="">
      <xdr:nvSpPr>
        <xdr:cNvPr id="862" name="フローチャート: 判断 861">
          <a:extLst>
            <a:ext uri="{FF2B5EF4-FFF2-40B4-BE49-F238E27FC236}">
              <a16:creationId xmlns:a16="http://schemas.microsoft.com/office/drawing/2014/main" id="{00000000-0008-0000-0E00-00005E030000}"/>
            </a:ext>
          </a:extLst>
        </xdr:cNvPr>
        <xdr:cNvSpPr/>
      </xdr:nvSpPr>
      <xdr:spPr>
        <a:xfrm>
          <a:off x="12763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E00-00005F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E00-000060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E00-000061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E00-000062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E00-000063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19686</xdr:rowOff>
    </xdr:from>
    <xdr:to>
      <xdr:col>85</xdr:col>
      <xdr:colOff>177800</xdr:colOff>
      <xdr:row>105</xdr:row>
      <xdr:rowOff>121286</xdr:rowOff>
    </xdr:to>
    <xdr:sp macro="" textlink="">
      <xdr:nvSpPr>
        <xdr:cNvPr id="868" name="楕円 867">
          <a:extLst>
            <a:ext uri="{FF2B5EF4-FFF2-40B4-BE49-F238E27FC236}">
              <a16:creationId xmlns:a16="http://schemas.microsoft.com/office/drawing/2014/main" id="{00000000-0008-0000-0E00-000064030000}"/>
            </a:ext>
          </a:extLst>
        </xdr:cNvPr>
        <xdr:cNvSpPr/>
      </xdr:nvSpPr>
      <xdr:spPr>
        <a:xfrm>
          <a:off x="16268700" y="180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169563</xdr:rowOff>
    </xdr:from>
    <xdr:ext cx="405111" cy="259045"/>
    <xdr:sp macro="" textlink="">
      <xdr:nvSpPr>
        <xdr:cNvPr id="869" name="【公民館】&#10;有形固定資産減価償却率該当値テキスト">
          <a:extLst>
            <a:ext uri="{FF2B5EF4-FFF2-40B4-BE49-F238E27FC236}">
              <a16:creationId xmlns:a16="http://schemas.microsoft.com/office/drawing/2014/main" id="{00000000-0008-0000-0E00-000065030000}"/>
            </a:ext>
          </a:extLst>
        </xdr:cNvPr>
        <xdr:cNvSpPr txBox="1"/>
      </xdr:nvSpPr>
      <xdr:spPr>
        <a:xfrm>
          <a:off x="16357600"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154939</xdr:rowOff>
    </xdr:from>
    <xdr:to>
      <xdr:col>81</xdr:col>
      <xdr:colOff>101600</xdr:colOff>
      <xdr:row>105</xdr:row>
      <xdr:rowOff>85089</xdr:rowOff>
    </xdr:to>
    <xdr:sp macro="" textlink="">
      <xdr:nvSpPr>
        <xdr:cNvPr id="870" name="楕円 869">
          <a:extLst>
            <a:ext uri="{FF2B5EF4-FFF2-40B4-BE49-F238E27FC236}">
              <a16:creationId xmlns:a16="http://schemas.microsoft.com/office/drawing/2014/main" id="{00000000-0008-0000-0E00-000066030000}"/>
            </a:ext>
          </a:extLst>
        </xdr:cNvPr>
        <xdr:cNvSpPr/>
      </xdr:nvSpPr>
      <xdr:spPr>
        <a:xfrm>
          <a:off x="15430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34289</xdr:rowOff>
    </xdr:from>
    <xdr:to>
      <xdr:col>85</xdr:col>
      <xdr:colOff>127000</xdr:colOff>
      <xdr:row>105</xdr:row>
      <xdr:rowOff>70486</xdr:rowOff>
    </xdr:to>
    <xdr:cxnSp macro="">
      <xdr:nvCxnSpPr>
        <xdr:cNvPr id="871" name="直線コネクタ 870">
          <a:extLst>
            <a:ext uri="{FF2B5EF4-FFF2-40B4-BE49-F238E27FC236}">
              <a16:creationId xmlns:a16="http://schemas.microsoft.com/office/drawing/2014/main" id="{00000000-0008-0000-0E00-000067030000}"/>
            </a:ext>
          </a:extLst>
        </xdr:cNvPr>
        <xdr:cNvCxnSpPr/>
      </xdr:nvCxnSpPr>
      <xdr:spPr>
        <a:xfrm>
          <a:off x="15481300" y="1803653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872" name="楕円 871">
          <a:extLst>
            <a:ext uri="{FF2B5EF4-FFF2-40B4-BE49-F238E27FC236}">
              <a16:creationId xmlns:a16="http://schemas.microsoft.com/office/drawing/2014/main" id="{00000000-0008-0000-0E00-000068030000}"/>
            </a:ext>
          </a:extLst>
        </xdr:cNvPr>
        <xdr:cNvSpPr/>
      </xdr:nvSpPr>
      <xdr:spPr>
        <a:xfrm>
          <a:off x="14541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167639</xdr:rowOff>
    </xdr:from>
    <xdr:to>
      <xdr:col>81</xdr:col>
      <xdr:colOff>50800</xdr:colOff>
      <xdr:row>105</xdr:row>
      <xdr:rowOff>34289</xdr:rowOff>
    </xdr:to>
    <xdr:cxnSp macro="">
      <xdr:nvCxnSpPr>
        <xdr:cNvPr id="873" name="直線コネクタ 872">
          <a:extLst>
            <a:ext uri="{FF2B5EF4-FFF2-40B4-BE49-F238E27FC236}">
              <a16:creationId xmlns:a16="http://schemas.microsoft.com/office/drawing/2014/main" id="{00000000-0008-0000-0E00-000069030000}"/>
            </a:ext>
          </a:extLst>
        </xdr:cNvPr>
        <xdr:cNvCxnSpPr/>
      </xdr:nvCxnSpPr>
      <xdr:spPr>
        <a:xfrm>
          <a:off x="14592300" y="179984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76836</xdr:rowOff>
    </xdr:from>
    <xdr:to>
      <xdr:col>72</xdr:col>
      <xdr:colOff>38100</xdr:colOff>
      <xdr:row>105</xdr:row>
      <xdr:rowOff>6986</xdr:rowOff>
    </xdr:to>
    <xdr:sp macro="" textlink="">
      <xdr:nvSpPr>
        <xdr:cNvPr id="874" name="楕円 873">
          <a:extLst>
            <a:ext uri="{FF2B5EF4-FFF2-40B4-BE49-F238E27FC236}">
              <a16:creationId xmlns:a16="http://schemas.microsoft.com/office/drawing/2014/main" id="{00000000-0008-0000-0E00-00006A030000}"/>
            </a:ext>
          </a:extLst>
        </xdr:cNvPr>
        <xdr:cNvSpPr/>
      </xdr:nvSpPr>
      <xdr:spPr>
        <a:xfrm>
          <a:off x="13652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127636</xdr:rowOff>
    </xdr:from>
    <xdr:to>
      <xdr:col>76</xdr:col>
      <xdr:colOff>114300</xdr:colOff>
      <xdr:row>104</xdr:row>
      <xdr:rowOff>167639</xdr:rowOff>
    </xdr:to>
    <xdr:cxnSp macro="">
      <xdr:nvCxnSpPr>
        <xdr:cNvPr id="875" name="直線コネクタ 874">
          <a:extLst>
            <a:ext uri="{FF2B5EF4-FFF2-40B4-BE49-F238E27FC236}">
              <a16:creationId xmlns:a16="http://schemas.microsoft.com/office/drawing/2014/main" id="{00000000-0008-0000-0E00-00006B030000}"/>
            </a:ext>
          </a:extLst>
        </xdr:cNvPr>
        <xdr:cNvCxnSpPr/>
      </xdr:nvCxnSpPr>
      <xdr:spPr>
        <a:xfrm>
          <a:off x="13703300" y="179584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36830</xdr:rowOff>
    </xdr:from>
    <xdr:to>
      <xdr:col>67</xdr:col>
      <xdr:colOff>101600</xdr:colOff>
      <xdr:row>104</xdr:row>
      <xdr:rowOff>138430</xdr:rowOff>
    </xdr:to>
    <xdr:sp macro="" textlink="">
      <xdr:nvSpPr>
        <xdr:cNvPr id="876" name="楕円 875">
          <a:extLst>
            <a:ext uri="{FF2B5EF4-FFF2-40B4-BE49-F238E27FC236}">
              <a16:creationId xmlns:a16="http://schemas.microsoft.com/office/drawing/2014/main" id="{00000000-0008-0000-0E00-00006C030000}"/>
            </a:ext>
          </a:extLst>
        </xdr:cNvPr>
        <xdr:cNvSpPr/>
      </xdr:nvSpPr>
      <xdr:spPr>
        <a:xfrm>
          <a:off x="12763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87630</xdr:rowOff>
    </xdr:from>
    <xdr:to>
      <xdr:col>71</xdr:col>
      <xdr:colOff>177800</xdr:colOff>
      <xdr:row>104</xdr:row>
      <xdr:rowOff>127636</xdr:rowOff>
    </xdr:to>
    <xdr:cxnSp macro="">
      <xdr:nvCxnSpPr>
        <xdr:cNvPr id="877" name="直線コネクタ 876">
          <a:extLst>
            <a:ext uri="{FF2B5EF4-FFF2-40B4-BE49-F238E27FC236}">
              <a16:creationId xmlns:a16="http://schemas.microsoft.com/office/drawing/2014/main" id="{00000000-0008-0000-0E00-00006D030000}"/>
            </a:ext>
          </a:extLst>
        </xdr:cNvPr>
        <xdr:cNvCxnSpPr/>
      </xdr:nvCxnSpPr>
      <xdr:spPr>
        <a:xfrm>
          <a:off x="12814300" y="179184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878" name="n_1aveValue【公民館】&#10;有形固定資産減価償却率">
          <a:extLst>
            <a:ext uri="{FF2B5EF4-FFF2-40B4-BE49-F238E27FC236}">
              <a16:creationId xmlns:a16="http://schemas.microsoft.com/office/drawing/2014/main" id="{00000000-0008-0000-0E00-00006E030000}"/>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879" name="n_2aveValue【公民館】&#10;有形固定資産減価償却率">
          <a:extLst>
            <a:ext uri="{FF2B5EF4-FFF2-40B4-BE49-F238E27FC236}">
              <a16:creationId xmlns:a16="http://schemas.microsoft.com/office/drawing/2014/main" id="{00000000-0008-0000-0E00-00006F030000}"/>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124477</xdr:rowOff>
    </xdr:from>
    <xdr:ext cx="405111" cy="259045"/>
    <xdr:sp macro="" textlink="">
      <xdr:nvSpPr>
        <xdr:cNvPr id="880" name="n_3aveValue【公民館】&#10;有形固定資産減価償却率">
          <a:extLst>
            <a:ext uri="{FF2B5EF4-FFF2-40B4-BE49-F238E27FC236}">
              <a16:creationId xmlns:a16="http://schemas.microsoft.com/office/drawing/2014/main" id="{00000000-0008-0000-0E00-000070030000}"/>
            </a:ext>
          </a:extLst>
        </xdr:cNvPr>
        <xdr:cNvSpPr txBox="1"/>
      </xdr:nvSpPr>
      <xdr:spPr>
        <a:xfrm>
          <a:off x="13500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130191</xdr:rowOff>
    </xdr:from>
    <xdr:ext cx="405111" cy="259045"/>
    <xdr:sp macro="" textlink="">
      <xdr:nvSpPr>
        <xdr:cNvPr id="881" name="n_4aveValue【公民館】&#10;有形固定資産減価償却率">
          <a:extLst>
            <a:ext uri="{FF2B5EF4-FFF2-40B4-BE49-F238E27FC236}">
              <a16:creationId xmlns:a16="http://schemas.microsoft.com/office/drawing/2014/main" id="{00000000-0008-0000-0E00-000071030000}"/>
            </a:ext>
          </a:extLst>
        </xdr:cNvPr>
        <xdr:cNvSpPr txBox="1"/>
      </xdr:nvSpPr>
      <xdr:spPr>
        <a:xfrm>
          <a:off x="126117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76216</xdr:rowOff>
    </xdr:from>
    <xdr:ext cx="405111" cy="259045"/>
    <xdr:sp macro="" textlink="">
      <xdr:nvSpPr>
        <xdr:cNvPr id="882" name="n_1mainValue【公民館】&#10;有形固定資産減価償却率">
          <a:extLst>
            <a:ext uri="{FF2B5EF4-FFF2-40B4-BE49-F238E27FC236}">
              <a16:creationId xmlns:a16="http://schemas.microsoft.com/office/drawing/2014/main" id="{00000000-0008-0000-0E00-000072030000}"/>
            </a:ext>
          </a:extLst>
        </xdr:cNvPr>
        <xdr:cNvSpPr txBox="1"/>
      </xdr:nvSpPr>
      <xdr:spPr>
        <a:xfrm>
          <a:off x="1526604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883" name="n_2mainValue【公民館】&#10;有形固定資産減価償却率">
          <a:extLst>
            <a:ext uri="{FF2B5EF4-FFF2-40B4-BE49-F238E27FC236}">
              <a16:creationId xmlns:a16="http://schemas.microsoft.com/office/drawing/2014/main" id="{00000000-0008-0000-0E00-000073030000}"/>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169563</xdr:rowOff>
    </xdr:from>
    <xdr:ext cx="405111" cy="259045"/>
    <xdr:sp macro="" textlink="">
      <xdr:nvSpPr>
        <xdr:cNvPr id="884" name="n_3mainValue【公民館】&#10;有形固定資産減価償却率">
          <a:extLst>
            <a:ext uri="{FF2B5EF4-FFF2-40B4-BE49-F238E27FC236}">
              <a16:creationId xmlns:a16="http://schemas.microsoft.com/office/drawing/2014/main" id="{00000000-0008-0000-0E00-000074030000}"/>
            </a:ext>
          </a:extLst>
        </xdr:cNvPr>
        <xdr:cNvSpPr txBox="1"/>
      </xdr:nvSpPr>
      <xdr:spPr>
        <a:xfrm>
          <a:off x="13500744" y="1800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129557</xdr:rowOff>
    </xdr:from>
    <xdr:ext cx="405111" cy="259045"/>
    <xdr:sp macro="" textlink="">
      <xdr:nvSpPr>
        <xdr:cNvPr id="885" name="n_4mainValue【公民館】&#10;有形固定資産減価償却率">
          <a:extLst>
            <a:ext uri="{FF2B5EF4-FFF2-40B4-BE49-F238E27FC236}">
              <a16:creationId xmlns:a16="http://schemas.microsoft.com/office/drawing/2014/main" id="{00000000-0008-0000-0E00-000075030000}"/>
            </a:ext>
          </a:extLst>
        </xdr:cNvPr>
        <xdr:cNvSpPr txBox="1"/>
      </xdr:nvSpPr>
      <xdr:spPr>
        <a:xfrm>
          <a:off x="12611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6" name="正方形/長方形 885">
          <a:extLst>
            <a:ext uri="{FF2B5EF4-FFF2-40B4-BE49-F238E27FC236}">
              <a16:creationId xmlns:a16="http://schemas.microsoft.com/office/drawing/2014/main" id="{00000000-0008-0000-0E00-00007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7" name="正方形/長方形 886">
          <a:extLst>
            <a:ext uri="{FF2B5EF4-FFF2-40B4-BE49-F238E27FC236}">
              <a16:creationId xmlns:a16="http://schemas.microsoft.com/office/drawing/2014/main" id="{00000000-0008-0000-0E00-00007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8" name="正方形/長方形 887">
          <a:extLst>
            <a:ext uri="{FF2B5EF4-FFF2-40B4-BE49-F238E27FC236}">
              <a16:creationId xmlns:a16="http://schemas.microsoft.com/office/drawing/2014/main" id="{00000000-0008-0000-0E00-00007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9" name="正方形/長方形 888">
          <a:extLst>
            <a:ext uri="{FF2B5EF4-FFF2-40B4-BE49-F238E27FC236}">
              <a16:creationId xmlns:a16="http://schemas.microsoft.com/office/drawing/2014/main" id="{00000000-0008-0000-0E00-00007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0" name="正方形/長方形 889">
          <a:extLst>
            <a:ext uri="{FF2B5EF4-FFF2-40B4-BE49-F238E27FC236}">
              <a16:creationId xmlns:a16="http://schemas.microsoft.com/office/drawing/2014/main" id="{00000000-0008-0000-0E00-00007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E00-00007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E00-00007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3" name="正方形/長方形 892">
          <a:extLst>
            <a:ext uri="{FF2B5EF4-FFF2-40B4-BE49-F238E27FC236}">
              <a16:creationId xmlns:a16="http://schemas.microsoft.com/office/drawing/2014/main" id="{00000000-0008-0000-0E00-00007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4" name="テキスト ボックス 893">
          <a:extLst>
            <a:ext uri="{FF2B5EF4-FFF2-40B4-BE49-F238E27FC236}">
              <a16:creationId xmlns:a16="http://schemas.microsoft.com/office/drawing/2014/main" id="{00000000-0008-0000-0E00-00007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5" name="直線コネクタ 894">
          <a:extLst>
            <a:ext uri="{FF2B5EF4-FFF2-40B4-BE49-F238E27FC236}">
              <a16:creationId xmlns:a16="http://schemas.microsoft.com/office/drawing/2014/main" id="{00000000-0008-0000-0E00-00007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6" name="直線コネクタ 895">
          <a:extLst>
            <a:ext uri="{FF2B5EF4-FFF2-40B4-BE49-F238E27FC236}">
              <a16:creationId xmlns:a16="http://schemas.microsoft.com/office/drawing/2014/main" id="{00000000-0008-0000-0E00-000080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7" name="テキスト ボックス 896">
          <a:extLst>
            <a:ext uri="{FF2B5EF4-FFF2-40B4-BE49-F238E27FC236}">
              <a16:creationId xmlns:a16="http://schemas.microsoft.com/office/drawing/2014/main" id="{00000000-0008-0000-0E00-000081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8" name="直線コネクタ 897">
          <a:extLst>
            <a:ext uri="{FF2B5EF4-FFF2-40B4-BE49-F238E27FC236}">
              <a16:creationId xmlns:a16="http://schemas.microsoft.com/office/drawing/2014/main" id="{00000000-0008-0000-0E00-000082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9" name="テキスト ボックス 898">
          <a:extLst>
            <a:ext uri="{FF2B5EF4-FFF2-40B4-BE49-F238E27FC236}">
              <a16:creationId xmlns:a16="http://schemas.microsoft.com/office/drawing/2014/main" id="{00000000-0008-0000-0E00-000083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0" name="直線コネクタ 899">
          <a:extLst>
            <a:ext uri="{FF2B5EF4-FFF2-40B4-BE49-F238E27FC236}">
              <a16:creationId xmlns:a16="http://schemas.microsoft.com/office/drawing/2014/main" id="{00000000-0008-0000-0E00-000084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1" name="テキスト ボックス 900">
          <a:extLst>
            <a:ext uri="{FF2B5EF4-FFF2-40B4-BE49-F238E27FC236}">
              <a16:creationId xmlns:a16="http://schemas.microsoft.com/office/drawing/2014/main" id="{00000000-0008-0000-0E00-000085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2" name="直線コネクタ 901">
          <a:extLst>
            <a:ext uri="{FF2B5EF4-FFF2-40B4-BE49-F238E27FC236}">
              <a16:creationId xmlns:a16="http://schemas.microsoft.com/office/drawing/2014/main" id="{00000000-0008-0000-0E00-000086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3" name="テキスト ボックス 902">
          <a:extLst>
            <a:ext uri="{FF2B5EF4-FFF2-40B4-BE49-F238E27FC236}">
              <a16:creationId xmlns:a16="http://schemas.microsoft.com/office/drawing/2014/main" id="{00000000-0008-0000-0E00-000087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4" name="直線コネクタ 903">
          <a:extLst>
            <a:ext uri="{FF2B5EF4-FFF2-40B4-BE49-F238E27FC236}">
              <a16:creationId xmlns:a16="http://schemas.microsoft.com/office/drawing/2014/main" id="{00000000-0008-0000-0E00-000088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5" name="テキスト ボックス 904">
          <a:extLst>
            <a:ext uri="{FF2B5EF4-FFF2-40B4-BE49-F238E27FC236}">
              <a16:creationId xmlns:a16="http://schemas.microsoft.com/office/drawing/2014/main" id="{00000000-0008-0000-0E00-000089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7" name="テキスト ボックス 906">
          <a:extLst>
            <a:ext uri="{FF2B5EF4-FFF2-40B4-BE49-F238E27FC236}">
              <a16:creationId xmlns:a16="http://schemas.microsoft.com/office/drawing/2014/main" id="{00000000-0008-0000-0E00-00008B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00000000-0008-0000-0E00-00008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00000000-0008-0000-0E00-00008D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公民館】&#10;一人当たり面積グラフ枠">
          <a:extLst>
            <a:ext uri="{FF2B5EF4-FFF2-40B4-BE49-F238E27FC236}">
              <a16:creationId xmlns:a16="http://schemas.microsoft.com/office/drawing/2014/main" id="{00000000-0008-0000-0E00-00008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109</xdr:row>
      <xdr:rowOff>20682</xdr:rowOff>
    </xdr:to>
    <xdr:cxnSp macro="">
      <xdr:nvCxnSpPr>
        <xdr:cNvPr id="911" name="直線コネクタ 910">
          <a:extLst>
            <a:ext uri="{FF2B5EF4-FFF2-40B4-BE49-F238E27FC236}">
              <a16:creationId xmlns:a16="http://schemas.microsoft.com/office/drawing/2014/main" id="{00000000-0008-0000-0E00-00008F030000}"/>
            </a:ext>
          </a:extLst>
        </xdr:cNvPr>
        <xdr:cNvCxnSpPr/>
      </xdr:nvCxnSpPr>
      <xdr:spPr>
        <a:xfrm flipV="1">
          <a:off x="22160864" y="17301211"/>
          <a:ext cx="0" cy="1407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912" name="【公民館】&#10;一人当たり面積最小値テキスト">
          <a:extLst>
            <a:ext uri="{FF2B5EF4-FFF2-40B4-BE49-F238E27FC236}">
              <a16:creationId xmlns:a16="http://schemas.microsoft.com/office/drawing/2014/main" id="{00000000-0008-0000-0E00-000090030000}"/>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913" name="直線コネクタ 912">
          <a:extLst>
            <a:ext uri="{FF2B5EF4-FFF2-40B4-BE49-F238E27FC236}">
              <a16:creationId xmlns:a16="http://schemas.microsoft.com/office/drawing/2014/main" id="{00000000-0008-0000-0E00-000091030000}"/>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macro="" textlink="">
      <xdr:nvSpPr>
        <xdr:cNvPr id="914" name="【公民館】&#10;一人当たり面積最大値テキスト">
          <a:extLst>
            <a:ext uri="{FF2B5EF4-FFF2-40B4-BE49-F238E27FC236}">
              <a16:creationId xmlns:a16="http://schemas.microsoft.com/office/drawing/2014/main" id="{00000000-0008-0000-0E00-000092030000}"/>
            </a:ext>
          </a:extLst>
        </xdr:cNvPr>
        <xdr:cNvSpPr txBox="1"/>
      </xdr:nvSpPr>
      <xdr:spPr>
        <a:xfrm>
          <a:off x="221996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915" name="直線コネクタ 914">
          <a:extLst>
            <a:ext uri="{FF2B5EF4-FFF2-40B4-BE49-F238E27FC236}">
              <a16:creationId xmlns:a16="http://schemas.microsoft.com/office/drawing/2014/main" id="{00000000-0008-0000-0E00-000093030000}"/>
            </a:ext>
          </a:extLst>
        </xdr:cNvPr>
        <xdr:cNvCxnSpPr/>
      </xdr:nvCxnSpPr>
      <xdr:spPr>
        <a:xfrm>
          <a:off x="22072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10721</xdr:rowOff>
    </xdr:from>
    <xdr:ext cx="469744" cy="259045"/>
    <xdr:sp macro="" textlink="">
      <xdr:nvSpPr>
        <xdr:cNvPr id="916" name="【公民館】&#10;一人当たり面積平均値テキスト">
          <a:extLst>
            <a:ext uri="{FF2B5EF4-FFF2-40B4-BE49-F238E27FC236}">
              <a16:creationId xmlns:a16="http://schemas.microsoft.com/office/drawing/2014/main" id="{00000000-0008-0000-0E00-000094030000}"/>
            </a:ext>
          </a:extLst>
        </xdr:cNvPr>
        <xdr:cNvSpPr txBox="1"/>
      </xdr:nvSpPr>
      <xdr:spPr>
        <a:xfrm>
          <a:off x="22199600" y="18184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159294</xdr:rowOff>
    </xdr:from>
    <xdr:to>
      <xdr:col>116</xdr:col>
      <xdr:colOff>114300</xdr:colOff>
      <xdr:row>107</xdr:row>
      <xdr:rowOff>89444</xdr:rowOff>
    </xdr:to>
    <xdr:sp macro="" textlink="">
      <xdr:nvSpPr>
        <xdr:cNvPr id="917" name="フローチャート: 判断 916">
          <a:extLst>
            <a:ext uri="{FF2B5EF4-FFF2-40B4-BE49-F238E27FC236}">
              <a16:creationId xmlns:a16="http://schemas.microsoft.com/office/drawing/2014/main" id="{00000000-0008-0000-0E00-000095030000}"/>
            </a:ext>
          </a:extLst>
        </xdr:cNvPr>
        <xdr:cNvSpPr/>
      </xdr:nvSpPr>
      <xdr:spPr>
        <a:xfrm>
          <a:off x="22110700" y="18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141332</xdr:rowOff>
    </xdr:from>
    <xdr:to>
      <xdr:col>112</xdr:col>
      <xdr:colOff>38100</xdr:colOff>
      <xdr:row>107</xdr:row>
      <xdr:rowOff>71482</xdr:rowOff>
    </xdr:to>
    <xdr:sp macro="" textlink="">
      <xdr:nvSpPr>
        <xdr:cNvPr id="918" name="フローチャート: 判断 917">
          <a:extLst>
            <a:ext uri="{FF2B5EF4-FFF2-40B4-BE49-F238E27FC236}">
              <a16:creationId xmlns:a16="http://schemas.microsoft.com/office/drawing/2014/main" id="{00000000-0008-0000-0E00-000096030000}"/>
            </a:ext>
          </a:extLst>
        </xdr:cNvPr>
        <xdr:cNvSpPr/>
      </xdr:nvSpPr>
      <xdr:spPr>
        <a:xfrm>
          <a:off x="21272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149498</xdr:rowOff>
    </xdr:from>
    <xdr:to>
      <xdr:col>107</xdr:col>
      <xdr:colOff>101600</xdr:colOff>
      <xdr:row>107</xdr:row>
      <xdr:rowOff>79648</xdr:rowOff>
    </xdr:to>
    <xdr:sp macro="" textlink="">
      <xdr:nvSpPr>
        <xdr:cNvPr id="919" name="フローチャート: 判断 918">
          <a:extLst>
            <a:ext uri="{FF2B5EF4-FFF2-40B4-BE49-F238E27FC236}">
              <a16:creationId xmlns:a16="http://schemas.microsoft.com/office/drawing/2014/main" id="{00000000-0008-0000-0E00-000097030000}"/>
            </a:ext>
          </a:extLst>
        </xdr:cNvPr>
        <xdr:cNvSpPr/>
      </xdr:nvSpPr>
      <xdr:spPr>
        <a:xfrm>
          <a:off x="20383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95613</xdr:rowOff>
    </xdr:from>
    <xdr:to>
      <xdr:col>102</xdr:col>
      <xdr:colOff>165100</xdr:colOff>
      <xdr:row>108</xdr:row>
      <xdr:rowOff>25763</xdr:rowOff>
    </xdr:to>
    <xdr:sp macro="" textlink="">
      <xdr:nvSpPr>
        <xdr:cNvPr id="920" name="フローチャート: 判断 919">
          <a:extLst>
            <a:ext uri="{FF2B5EF4-FFF2-40B4-BE49-F238E27FC236}">
              <a16:creationId xmlns:a16="http://schemas.microsoft.com/office/drawing/2014/main" id="{00000000-0008-0000-0E00-000098030000}"/>
            </a:ext>
          </a:extLst>
        </xdr:cNvPr>
        <xdr:cNvSpPr/>
      </xdr:nvSpPr>
      <xdr:spPr>
        <a:xfrm>
          <a:off x="19494500" y="1844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92348</xdr:rowOff>
    </xdr:from>
    <xdr:to>
      <xdr:col>98</xdr:col>
      <xdr:colOff>38100</xdr:colOff>
      <xdr:row>108</xdr:row>
      <xdr:rowOff>22498</xdr:rowOff>
    </xdr:to>
    <xdr:sp macro="" textlink="">
      <xdr:nvSpPr>
        <xdr:cNvPr id="921" name="フローチャート: 判断 920">
          <a:extLst>
            <a:ext uri="{FF2B5EF4-FFF2-40B4-BE49-F238E27FC236}">
              <a16:creationId xmlns:a16="http://schemas.microsoft.com/office/drawing/2014/main" id="{00000000-0008-0000-0E00-000099030000}"/>
            </a:ext>
          </a:extLst>
        </xdr:cNvPr>
        <xdr:cNvSpPr/>
      </xdr:nvSpPr>
      <xdr:spPr>
        <a:xfrm>
          <a:off x="18605500" y="1843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E00-00009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E00-00009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E00-00009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E00-00009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E00-00009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66221</xdr:rowOff>
    </xdr:from>
    <xdr:to>
      <xdr:col>116</xdr:col>
      <xdr:colOff>114300</xdr:colOff>
      <xdr:row>108</xdr:row>
      <xdr:rowOff>167821</xdr:rowOff>
    </xdr:to>
    <xdr:sp macro="" textlink="">
      <xdr:nvSpPr>
        <xdr:cNvPr id="927" name="楕円 926">
          <a:extLst>
            <a:ext uri="{FF2B5EF4-FFF2-40B4-BE49-F238E27FC236}">
              <a16:creationId xmlns:a16="http://schemas.microsoft.com/office/drawing/2014/main" id="{00000000-0008-0000-0E00-00009F030000}"/>
            </a:ext>
          </a:extLst>
        </xdr:cNvPr>
        <xdr:cNvSpPr/>
      </xdr:nvSpPr>
      <xdr:spPr>
        <a:xfrm>
          <a:off x="22110700" y="185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152598</xdr:rowOff>
    </xdr:from>
    <xdr:ext cx="469744" cy="259045"/>
    <xdr:sp macro="" textlink="">
      <xdr:nvSpPr>
        <xdr:cNvPr id="928" name="【公民館】&#10;一人当たり面積該当値テキスト">
          <a:extLst>
            <a:ext uri="{FF2B5EF4-FFF2-40B4-BE49-F238E27FC236}">
              <a16:creationId xmlns:a16="http://schemas.microsoft.com/office/drawing/2014/main" id="{00000000-0008-0000-0E00-0000A0030000}"/>
            </a:ext>
          </a:extLst>
        </xdr:cNvPr>
        <xdr:cNvSpPr txBox="1"/>
      </xdr:nvSpPr>
      <xdr:spPr>
        <a:xfrm>
          <a:off x="22199600" y="184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69487</xdr:rowOff>
    </xdr:from>
    <xdr:to>
      <xdr:col>112</xdr:col>
      <xdr:colOff>38100</xdr:colOff>
      <xdr:row>108</xdr:row>
      <xdr:rowOff>171087</xdr:rowOff>
    </xdr:to>
    <xdr:sp macro="" textlink="">
      <xdr:nvSpPr>
        <xdr:cNvPr id="929" name="楕円 928">
          <a:extLst>
            <a:ext uri="{FF2B5EF4-FFF2-40B4-BE49-F238E27FC236}">
              <a16:creationId xmlns:a16="http://schemas.microsoft.com/office/drawing/2014/main" id="{00000000-0008-0000-0E00-0000A1030000}"/>
            </a:ext>
          </a:extLst>
        </xdr:cNvPr>
        <xdr:cNvSpPr/>
      </xdr:nvSpPr>
      <xdr:spPr>
        <a:xfrm>
          <a:off x="21272500" y="185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117021</xdr:rowOff>
    </xdr:from>
    <xdr:to>
      <xdr:col>116</xdr:col>
      <xdr:colOff>63500</xdr:colOff>
      <xdr:row>108</xdr:row>
      <xdr:rowOff>120287</xdr:rowOff>
    </xdr:to>
    <xdr:cxnSp macro="">
      <xdr:nvCxnSpPr>
        <xdr:cNvPr id="930" name="直線コネクタ 929">
          <a:extLst>
            <a:ext uri="{FF2B5EF4-FFF2-40B4-BE49-F238E27FC236}">
              <a16:creationId xmlns:a16="http://schemas.microsoft.com/office/drawing/2014/main" id="{00000000-0008-0000-0E00-0000A2030000}"/>
            </a:ext>
          </a:extLst>
        </xdr:cNvPr>
        <xdr:cNvCxnSpPr/>
      </xdr:nvCxnSpPr>
      <xdr:spPr>
        <a:xfrm flipV="1">
          <a:off x="21323300" y="1863362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71120</xdr:rowOff>
    </xdr:from>
    <xdr:to>
      <xdr:col>107</xdr:col>
      <xdr:colOff>101600</xdr:colOff>
      <xdr:row>109</xdr:row>
      <xdr:rowOff>1270</xdr:rowOff>
    </xdr:to>
    <xdr:sp macro="" textlink="">
      <xdr:nvSpPr>
        <xdr:cNvPr id="931" name="楕円 930">
          <a:extLst>
            <a:ext uri="{FF2B5EF4-FFF2-40B4-BE49-F238E27FC236}">
              <a16:creationId xmlns:a16="http://schemas.microsoft.com/office/drawing/2014/main" id="{00000000-0008-0000-0E00-0000A3030000}"/>
            </a:ext>
          </a:extLst>
        </xdr:cNvPr>
        <xdr:cNvSpPr/>
      </xdr:nvSpPr>
      <xdr:spPr>
        <a:xfrm>
          <a:off x="20383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120287</xdr:rowOff>
    </xdr:from>
    <xdr:to>
      <xdr:col>111</xdr:col>
      <xdr:colOff>177800</xdr:colOff>
      <xdr:row>108</xdr:row>
      <xdr:rowOff>121920</xdr:rowOff>
    </xdr:to>
    <xdr:cxnSp macro="">
      <xdr:nvCxnSpPr>
        <xdr:cNvPr id="932" name="直線コネクタ 931">
          <a:extLst>
            <a:ext uri="{FF2B5EF4-FFF2-40B4-BE49-F238E27FC236}">
              <a16:creationId xmlns:a16="http://schemas.microsoft.com/office/drawing/2014/main" id="{00000000-0008-0000-0E00-0000A4030000}"/>
            </a:ext>
          </a:extLst>
        </xdr:cNvPr>
        <xdr:cNvCxnSpPr/>
      </xdr:nvCxnSpPr>
      <xdr:spPr>
        <a:xfrm flipV="1">
          <a:off x="20434300" y="1863688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72752</xdr:rowOff>
    </xdr:from>
    <xdr:to>
      <xdr:col>102</xdr:col>
      <xdr:colOff>165100</xdr:colOff>
      <xdr:row>109</xdr:row>
      <xdr:rowOff>2902</xdr:rowOff>
    </xdr:to>
    <xdr:sp macro="" textlink="">
      <xdr:nvSpPr>
        <xdr:cNvPr id="933" name="楕円 932">
          <a:extLst>
            <a:ext uri="{FF2B5EF4-FFF2-40B4-BE49-F238E27FC236}">
              <a16:creationId xmlns:a16="http://schemas.microsoft.com/office/drawing/2014/main" id="{00000000-0008-0000-0E00-0000A5030000}"/>
            </a:ext>
          </a:extLst>
        </xdr:cNvPr>
        <xdr:cNvSpPr/>
      </xdr:nvSpPr>
      <xdr:spPr>
        <a:xfrm>
          <a:off x="19494500" y="1858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121920</xdr:rowOff>
    </xdr:from>
    <xdr:to>
      <xdr:col>107</xdr:col>
      <xdr:colOff>50800</xdr:colOff>
      <xdr:row>108</xdr:row>
      <xdr:rowOff>123552</xdr:rowOff>
    </xdr:to>
    <xdr:cxnSp macro="">
      <xdr:nvCxnSpPr>
        <xdr:cNvPr id="934" name="直線コネクタ 933">
          <a:extLst>
            <a:ext uri="{FF2B5EF4-FFF2-40B4-BE49-F238E27FC236}">
              <a16:creationId xmlns:a16="http://schemas.microsoft.com/office/drawing/2014/main" id="{00000000-0008-0000-0E00-0000A6030000}"/>
            </a:ext>
          </a:extLst>
        </xdr:cNvPr>
        <xdr:cNvCxnSpPr/>
      </xdr:nvCxnSpPr>
      <xdr:spPr>
        <a:xfrm flipV="1">
          <a:off x="19545300" y="1863852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74386</xdr:rowOff>
    </xdr:from>
    <xdr:to>
      <xdr:col>98</xdr:col>
      <xdr:colOff>38100</xdr:colOff>
      <xdr:row>109</xdr:row>
      <xdr:rowOff>4536</xdr:rowOff>
    </xdr:to>
    <xdr:sp macro="" textlink="">
      <xdr:nvSpPr>
        <xdr:cNvPr id="935" name="楕円 934">
          <a:extLst>
            <a:ext uri="{FF2B5EF4-FFF2-40B4-BE49-F238E27FC236}">
              <a16:creationId xmlns:a16="http://schemas.microsoft.com/office/drawing/2014/main" id="{00000000-0008-0000-0E00-0000A7030000}"/>
            </a:ext>
          </a:extLst>
        </xdr:cNvPr>
        <xdr:cNvSpPr/>
      </xdr:nvSpPr>
      <xdr:spPr>
        <a:xfrm>
          <a:off x="18605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123552</xdr:rowOff>
    </xdr:from>
    <xdr:to>
      <xdr:col>102</xdr:col>
      <xdr:colOff>114300</xdr:colOff>
      <xdr:row>108</xdr:row>
      <xdr:rowOff>125186</xdr:rowOff>
    </xdr:to>
    <xdr:cxnSp macro="">
      <xdr:nvCxnSpPr>
        <xdr:cNvPr id="936" name="直線コネクタ 935">
          <a:extLst>
            <a:ext uri="{FF2B5EF4-FFF2-40B4-BE49-F238E27FC236}">
              <a16:creationId xmlns:a16="http://schemas.microsoft.com/office/drawing/2014/main" id="{00000000-0008-0000-0E00-0000A8030000}"/>
            </a:ext>
          </a:extLst>
        </xdr:cNvPr>
        <xdr:cNvCxnSpPr/>
      </xdr:nvCxnSpPr>
      <xdr:spPr>
        <a:xfrm flipV="1">
          <a:off x="18656300" y="1864015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88009</xdr:rowOff>
    </xdr:from>
    <xdr:ext cx="469744" cy="259045"/>
    <xdr:sp macro="" textlink="">
      <xdr:nvSpPr>
        <xdr:cNvPr id="937" name="n_1aveValue【公民館】&#10;一人当たり面積">
          <a:extLst>
            <a:ext uri="{FF2B5EF4-FFF2-40B4-BE49-F238E27FC236}">
              <a16:creationId xmlns:a16="http://schemas.microsoft.com/office/drawing/2014/main" id="{00000000-0008-0000-0E00-0000A9030000}"/>
            </a:ext>
          </a:extLst>
        </xdr:cNvPr>
        <xdr:cNvSpPr txBox="1"/>
      </xdr:nvSpPr>
      <xdr:spPr>
        <a:xfrm>
          <a:off x="210757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96175</xdr:rowOff>
    </xdr:from>
    <xdr:ext cx="469744" cy="259045"/>
    <xdr:sp macro="" textlink="">
      <xdr:nvSpPr>
        <xdr:cNvPr id="938" name="n_2aveValue【公民館】&#10;一人当たり面積">
          <a:extLst>
            <a:ext uri="{FF2B5EF4-FFF2-40B4-BE49-F238E27FC236}">
              <a16:creationId xmlns:a16="http://schemas.microsoft.com/office/drawing/2014/main" id="{00000000-0008-0000-0E00-0000AA030000}"/>
            </a:ext>
          </a:extLst>
        </xdr:cNvPr>
        <xdr:cNvSpPr txBox="1"/>
      </xdr:nvSpPr>
      <xdr:spPr>
        <a:xfrm>
          <a:off x="20199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42290</xdr:rowOff>
    </xdr:from>
    <xdr:ext cx="469744" cy="259045"/>
    <xdr:sp macro="" textlink="">
      <xdr:nvSpPr>
        <xdr:cNvPr id="939" name="n_3aveValue【公民館】&#10;一人当たり面積">
          <a:extLst>
            <a:ext uri="{FF2B5EF4-FFF2-40B4-BE49-F238E27FC236}">
              <a16:creationId xmlns:a16="http://schemas.microsoft.com/office/drawing/2014/main" id="{00000000-0008-0000-0E00-0000AB030000}"/>
            </a:ext>
          </a:extLst>
        </xdr:cNvPr>
        <xdr:cNvSpPr txBox="1"/>
      </xdr:nvSpPr>
      <xdr:spPr>
        <a:xfrm>
          <a:off x="19310427" y="1821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39025</xdr:rowOff>
    </xdr:from>
    <xdr:ext cx="469744" cy="259045"/>
    <xdr:sp macro="" textlink="">
      <xdr:nvSpPr>
        <xdr:cNvPr id="940" name="n_4aveValue【公民館】&#10;一人当たり面積">
          <a:extLst>
            <a:ext uri="{FF2B5EF4-FFF2-40B4-BE49-F238E27FC236}">
              <a16:creationId xmlns:a16="http://schemas.microsoft.com/office/drawing/2014/main" id="{00000000-0008-0000-0E00-0000AC030000}"/>
            </a:ext>
          </a:extLst>
        </xdr:cNvPr>
        <xdr:cNvSpPr txBox="1"/>
      </xdr:nvSpPr>
      <xdr:spPr>
        <a:xfrm>
          <a:off x="18421427" y="1821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162214</xdr:rowOff>
    </xdr:from>
    <xdr:ext cx="469744" cy="259045"/>
    <xdr:sp macro="" textlink="">
      <xdr:nvSpPr>
        <xdr:cNvPr id="941" name="n_1mainValue【公民館】&#10;一人当たり面積">
          <a:extLst>
            <a:ext uri="{FF2B5EF4-FFF2-40B4-BE49-F238E27FC236}">
              <a16:creationId xmlns:a16="http://schemas.microsoft.com/office/drawing/2014/main" id="{00000000-0008-0000-0E00-0000AD030000}"/>
            </a:ext>
          </a:extLst>
        </xdr:cNvPr>
        <xdr:cNvSpPr txBox="1"/>
      </xdr:nvSpPr>
      <xdr:spPr>
        <a:xfrm>
          <a:off x="21075727" y="1867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163847</xdr:rowOff>
    </xdr:from>
    <xdr:ext cx="469744" cy="259045"/>
    <xdr:sp macro="" textlink="">
      <xdr:nvSpPr>
        <xdr:cNvPr id="942" name="n_2mainValue【公民館】&#10;一人当たり面積">
          <a:extLst>
            <a:ext uri="{FF2B5EF4-FFF2-40B4-BE49-F238E27FC236}">
              <a16:creationId xmlns:a16="http://schemas.microsoft.com/office/drawing/2014/main" id="{00000000-0008-0000-0E00-0000AE030000}"/>
            </a:ext>
          </a:extLst>
        </xdr:cNvPr>
        <xdr:cNvSpPr txBox="1"/>
      </xdr:nvSpPr>
      <xdr:spPr>
        <a:xfrm>
          <a:off x="20199427" y="186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165479</xdr:rowOff>
    </xdr:from>
    <xdr:ext cx="469744" cy="259045"/>
    <xdr:sp macro="" textlink="">
      <xdr:nvSpPr>
        <xdr:cNvPr id="943" name="n_3mainValue【公民館】&#10;一人当たり面積">
          <a:extLst>
            <a:ext uri="{FF2B5EF4-FFF2-40B4-BE49-F238E27FC236}">
              <a16:creationId xmlns:a16="http://schemas.microsoft.com/office/drawing/2014/main" id="{00000000-0008-0000-0E00-0000AF030000}"/>
            </a:ext>
          </a:extLst>
        </xdr:cNvPr>
        <xdr:cNvSpPr txBox="1"/>
      </xdr:nvSpPr>
      <xdr:spPr>
        <a:xfrm>
          <a:off x="19310427" y="1868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167113</xdr:rowOff>
    </xdr:from>
    <xdr:ext cx="469744" cy="259045"/>
    <xdr:sp macro="" textlink="">
      <xdr:nvSpPr>
        <xdr:cNvPr id="944" name="n_4mainValue【公民館】&#10;一人当たり面積">
          <a:extLst>
            <a:ext uri="{FF2B5EF4-FFF2-40B4-BE49-F238E27FC236}">
              <a16:creationId xmlns:a16="http://schemas.microsoft.com/office/drawing/2014/main" id="{00000000-0008-0000-0E00-0000B0030000}"/>
            </a:ext>
          </a:extLst>
        </xdr:cNvPr>
        <xdr:cNvSpPr txBox="1"/>
      </xdr:nvSpPr>
      <xdr:spPr>
        <a:xfrm>
          <a:off x="18421427" y="1868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00000000-0008-0000-0E00-0000B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0000000-0008-0000-0E00-0000B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0000000-0008-0000-0E00-0000B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原価償却率が高くなっている施設は、港湾・漁港であり、特に低くなっている施設は、認定こども園・幼稚園・保育所、学校施設である。学校施設については、平成２１年度に作成した小中学校再編基本計画による小中学校の再編が平成２９年度で終了しており、平成２９年度以降、再編により用途廃止となった小中学校の除却が進むとともに今後は低下するものと見込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幼稚園、保育所に関しても、平成２１年度に作成した保育所・幼稚園再編計画による再編により新設・集約化が進んていることから、再編により用途廃止となった施設の除却を進めることとしている。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放課後児童クラブへの移行に伴い数値の計上がなくなっており、今後も計上されることはない。</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いずれの施設についても、維持管理経費の増加をケアしつつ、策定を進めている個別施設計画に基づいて、更なる集約化、複合化を進めるとともに、老朽化対策にも取り組んでいくこととしている。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46,159
45,703
178.94
28,742,374
27,690,584
974,610
15,955,927
19,305,113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38117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673600" y="621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59690</xdr:rowOff>
    </xdr:from>
    <xdr:to>
      <xdr:col>24</xdr:col>
      <xdr:colOff>114300</xdr:colOff>
      <xdr:row>36</xdr:row>
      <xdr:rowOff>161290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584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62230</xdr:rowOff>
    </xdr:from>
    <xdr:to>
      <xdr:col>20</xdr:col>
      <xdr:colOff>38100</xdr:colOff>
      <xdr:row>36</xdr:row>
      <xdr:rowOff>163830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746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41910</xdr:rowOff>
    </xdr:from>
    <xdr:to>
      <xdr:col>15</xdr:col>
      <xdr:colOff>101600</xdr:colOff>
      <xdr:row>36</xdr:row>
      <xdr:rowOff>143510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857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xdr:rowOff>
    </xdr:from>
    <xdr:to>
      <xdr:col>10</xdr:col>
      <xdr:colOff>165100</xdr:colOff>
      <xdr:row>36</xdr:row>
      <xdr:rowOff>118110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968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36830</xdr:rowOff>
    </xdr:from>
    <xdr:to>
      <xdr:col>6</xdr:col>
      <xdr:colOff>38100</xdr:colOff>
      <xdr:row>36</xdr:row>
      <xdr:rowOff>138430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079500" y="620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29210</xdr:rowOff>
    </xdr:from>
    <xdr:to>
      <xdr:col>24</xdr:col>
      <xdr:colOff>114300</xdr:colOff>
      <xdr:row>36</xdr:row>
      <xdr:rowOff>130810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5847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52087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673600"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168910</xdr:rowOff>
    </xdr:from>
    <xdr:to>
      <xdr:col>20</xdr:col>
      <xdr:colOff>38100</xdr:colOff>
      <xdr:row>36</xdr:row>
      <xdr:rowOff>99060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746500" y="61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48260</xdr:rowOff>
    </xdr:from>
    <xdr:to>
      <xdr:col>24</xdr:col>
      <xdr:colOff>63500</xdr:colOff>
      <xdr:row>36</xdr:row>
      <xdr:rowOff>80010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3797300" y="622046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137160</xdr:rowOff>
    </xdr:from>
    <xdr:to>
      <xdr:col>15</xdr:col>
      <xdr:colOff>101600</xdr:colOff>
      <xdr:row>36</xdr:row>
      <xdr:rowOff>67310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857500" y="61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16510</xdr:rowOff>
    </xdr:from>
    <xdr:to>
      <xdr:col>19</xdr:col>
      <xdr:colOff>177800</xdr:colOff>
      <xdr:row>36</xdr:row>
      <xdr:rowOff>48260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908300" y="618871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104140</xdr:rowOff>
    </xdr:from>
    <xdr:to>
      <xdr:col>10</xdr:col>
      <xdr:colOff>165100</xdr:colOff>
      <xdr:row>36</xdr:row>
      <xdr:rowOff>34290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968500" y="610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154940</xdr:rowOff>
    </xdr:from>
    <xdr:to>
      <xdr:col>15</xdr:col>
      <xdr:colOff>50800</xdr:colOff>
      <xdr:row>36</xdr:row>
      <xdr:rowOff>16510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019300" y="6155690"/>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101600</xdr:rowOff>
    </xdr:from>
    <xdr:to>
      <xdr:col>6</xdr:col>
      <xdr:colOff>38100</xdr:colOff>
      <xdr:row>37</xdr:row>
      <xdr:rowOff>31750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079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154940</xdr:rowOff>
    </xdr:from>
    <xdr:to>
      <xdr:col>10</xdr:col>
      <xdr:colOff>114300</xdr:colOff>
      <xdr:row>36</xdr:row>
      <xdr:rowOff>152400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flipV="1">
          <a:off x="1130300" y="615569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154957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582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134637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705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109237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816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154957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927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115587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5820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83837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705744" y="591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50817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8167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22877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927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34290</xdr:rowOff>
    </xdr:from>
    <xdr:to>
      <xdr:col>54</xdr:col>
      <xdr:colOff>189865</xdr:colOff>
      <xdr:row>42</xdr:row>
      <xdr:rowOff>3810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86359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152417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34290</xdr:rowOff>
    </xdr:from>
    <xdr:to>
      <xdr:col>55</xdr:col>
      <xdr:colOff>88900</xdr:colOff>
      <xdr:row>34</xdr:row>
      <xdr:rowOff>34290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67310</xdr:rowOff>
    </xdr:from>
    <xdr:to>
      <xdr:col>50</xdr:col>
      <xdr:colOff>165100</xdr:colOff>
      <xdr:row>40</xdr:row>
      <xdr:rowOff>168910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74930</xdr:rowOff>
    </xdr:from>
    <xdr:to>
      <xdr:col>46</xdr:col>
      <xdr:colOff>38100</xdr:colOff>
      <xdr:row>41</xdr:row>
      <xdr:rowOff>5080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162560</xdr:rowOff>
    </xdr:from>
    <xdr:to>
      <xdr:col>41</xdr:col>
      <xdr:colOff>101600</xdr:colOff>
      <xdr:row>41</xdr:row>
      <xdr:rowOff>92710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702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166370</xdr:rowOff>
    </xdr:from>
    <xdr:to>
      <xdr:col>36</xdr:col>
      <xdr:colOff>165100</xdr:colOff>
      <xdr:row>41</xdr:row>
      <xdr:rowOff>96520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702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105410</xdr:rowOff>
    </xdr:from>
    <xdr:to>
      <xdr:col>55</xdr:col>
      <xdr:colOff>50800</xdr:colOff>
      <xdr:row>41</xdr:row>
      <xdr:rowOff>35560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83837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113030</xdr:rowOff>
    </xdr:from>
    <xdr:to>
      <xdr:col>50</xdr:col>
      <xdr:colOff>165100</xdr:colOff>
      <xdr:row>41</xdr:row>
      <xdr:rowOff>43180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156210</xdr:rowOff>
    </xdr:from>
    <xdr:to>
      <xdr:col>55</xdr:col>
      <xdr:colOff>0</xdr:colOff>
      <xdr:row>40</xdr:row>
      <xdr:rowOff>163830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9639300" y="70142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163830</xdr:rowOff>
    </xdr:from>
    <xdr:to>
      <xdr:col>50</xdr:col>
      <xdr:colOff>114300</xdr:colOff>
      <xdr:row>40</xdr:row>
      <xdr:rowOff>167640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7021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120650</xdr:rowOff>
    </xdr:from>
    <xdr:to>
      <xdr:col>41</xdr:col>
      <xdr:colOff>101600</xdr:colOff>
      <xdr:row>41</xdr:row>
      <xdr:rowOff>50800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167640</xdr:rowOff>
    </xdr:from>
    <xdr:to>
      <xdr:col>45</xdr:col>
      <xdr:colOff>177800</xdr:colOff>
      <xdr:row>41</xdr:row>
      <xdr:rowOff>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70256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0</xdr:rowOff>
    </xdr:from>
    <xdr:to>
      <xdr:col>41</xdr:col>
      <xdr:colOff>50800</xdr:colOff>
      <xdr:row>41</xdr:row>
      <xdr:rowOff>3810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70294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13987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21607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83837</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87647</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34307</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38117</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67327</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675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71137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675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38100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156227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38100</xdr:rowOff>
    </xdr:from>
    <xdr:to>
      <xdr:col>24</xdr:col>
      <xdr:colOff>152400</xdr:colOff>
      <xdr:row>55</xdr:row>
      <xdr:rowOff>38100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53357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19685</xdr:rowOff>
    </xdr:from>
    <xdr:to>
      <xdr:col>20</xdr:col>
      <xdr:colOff>38100</xdr:colOff>
      <xdr:row>60</xdr:row>
      <xdr:rowOff>121285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8255</xdr:rowOff>
    </xdr:from>
    <xdr:to>
      <xdr:col>15</xdr:col>
      <xdr:colOff>101600</xdr:colOff>
      <xdr:row>60</xdr:row>
      <xdr:rowOff>109855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156845</xdr:rowOff>
    </xdr:from>
    <xdr:to>
      <xdr:col>6</xdr:col>
      <xdr:colOff>38100</xdr:colOff>
      <xdr:row>60</xdr:row>
      <xdr:rowOff>86995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50165</xdr:rowOff>
    </xdr:from>
    <xdr:to>
      <xdr:col>24</xdr:col>
      <xdr:colOff>114300</xdr:colOff>
      <xdr:row>60</xdr:row>
      <xdr:rowOff>151765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73042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154940</xdr:rowOff>
    </xdr:from>
    <xdr:to>
      <xdr:col>20</xdr:col>
      <xdr:colOff>38100</xdr:colOff>
      <xdr:row>60</xdr:row>
      <xdr:rowOff>85090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34290</xdr:rowOff>
    </xdr:from>
    <xdr:to>
      <xdr:col>24</xdr:col>
      <xdr:colOff>63500</xdr:colOff>
      <xdr:row>60</xdr:row>
      <xdr:rowOff>100965</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32129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113030</xdr:rowOff>
    </xdr:from>
    <xdr:to>
      <xdr:col>15</xdr:col>
      <xdr:colOff>101600</xdr:colOff>
      <xdr:row>60</xdr:row>
      <xdr:rowOff>43180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163830</xdr:rowOff>
    </xdr:from>
    <xdr:to>
      <xdr:col>19</xdr:col>
      <xdr:colOff>177800</xdr:colOff>
      <xdr:row>60</xdr:row>
      <xdr:rowOff>34290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2793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65405</xdr:rowOff>
    </xdr:from>
    <xdr:to>
      <xdr:col>10</xdr:col>
      <xdr:colOff>165100</xdr:colOff>
      <xdr:row>59</xdr:row>
      <xdr:rowOff>167005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116205</xdr:rowOff>
    </xdr:from>
    <xdr:to>
      <xdr:col>15</xdr:col>
      <xdr:colOff>50800</xdr:colOff>
      <xdr:row>59</xdr:row>
      <xdr:rowOff>163830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2317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19685</xdr:rowOff>
    </xdr:from>
    <xdr:to>
      <xdr:col>6</xdr:col>
      <xdr:colOff>38100</xdr:colOff>
      <xdr:row>59</xdr:row>
      <xdr:rowOff>121285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70485</xdr:rowOff>
    </xdr:from>
    <xdr:to>
      <xdr:col>10</xdr:col>
      <xdr:colOff>114300</xdr:colOff>
      <xdr:row>59</xdr:row>
      <xdr:rowOff>116205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1860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112412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100982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78122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101617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59707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12082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137812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F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117729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10476865" y="9718929"/>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F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64406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F00-0000E7000000}"/>
            </a:ext>
          </a:extLst>
        </xdr:cNvPr>
        <xdr:cNvSpPr txBox="1"/>
      </xdr:nvSpPr>
      <xdr:spPr>
        <a:xfrm>
          <a:off x="10515600" y="94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117729</xdr:rowOff>
    </xdr:from>
    <xdr:to>
      <xdr:col>55</xdr:col>
      <xdr:colOff>88900</xdr:colOff>
      <xdr:row>56</xdr:row>
      <xdr:rowOff>117729</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97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60850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F00-0000E9000000}"/>
            </a:ext>
          </a:extLst>
        </xdr:cNvPr>
        <xdr:cNvSpPr txBox="1"/>
      </xdr:nvSpPr>
      <xdr:spPr>
        <a:xfrm>
          <a:off x="10515600" y="1069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37973</xdr:rowOff>
    </xdr:from>
    <xdr:to>
      <xdr:col>55</xdr:col>
      <xdr:colOff>50800</xdr:colOff>
      <xdr:row>63</xdr:row>
      <xdr:rowOff>139573</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0426700" y="1083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42545</xdr:rowOff>
    </xdr:from>
    <xdr:to>
      <xdr:col>50</xdr:col>
      <xdr:colOff>165100</xdr:colOff>
      <xdr:row>63</xdr:row>
      <xdr:rowOff>144145</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588500" y="1084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53594</xdr:rowOff>
    </xdr:from>
    <xdr:to>
      <xdr:col>46</xdr:col>
      <xdr:colOff>38100</xdr:colOff>
      <xdr:row>63</xdr:row>
      <xdr:rowOff>155194</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699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97790</xdr:rowOff>
    </xdr:from>
    <xdr:to>
      <xdr:col>41</xdr:col>
      <xdr:colOff>101600</xdr:colOff>
      <xdr:row>64</xdr:row>
      <xdr:rowOff>27940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810500" y="1089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99695</xdr:rowOff>
    </xdr:from>
    <xdr:to>
      <xdr:col>36</xdr:col>
      <xdr:colOff>165100</xdr:colOff>
      <xdr:row>64</xdr:row>
      <xdr:rowOff>29845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921500" y="1090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98552</xdr:rowOff>
    </xdr:from>
    <xdr:to>
      <xdr:col>55</xdr:col>
      <xdr:colOff>50800</xdr:colOff>
      <xdr:row>64</xdr:row>
      <xdr:rowOff>28702</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0426700" y="1089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16400</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F00-0000F5000000}"/>
            </a:ext>
          </a:extLst>
        </xdr:cNvPr>
        <xdr:cNvSpPr txBox="1"/>
      </xdr:nvSpPr>
      <xdr:spPr>
        <a:xfrm>
          <a:off x="10515600" y="108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100457</xdr:rowOff>
    </xdr:from>
    <xdr:to>
      <xdr:col>50</xdr:col>
      <xdr:colOff>165100</xdr:colOff>
      <xdr:row>64</xdr:row>
      <xdr:rowOff>30607</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88500" y="1090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149352</xdr:rowOff>
    </xdr:from>
    <xdr:to>
      <xdr:col>55</xdr:col>
      <xdr:colOff>0</xdr:colOff>
      <xdr:row>63</xdr:row>
      <xdr:rowOff>151257</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9639300" y="10950702"/>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102743</xdr:rowOff>
    </xdr:from>
    <xdr:to>
      <xdr:col>46</xdr:col>
      <xdr:colOff>38100</xdr:colOff>
      <xdr:row>64</xdr:row>
      <xdr:rowOff>32893</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99500" y="1090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151257</xdr:rowOff>
    </xdr:from>
    <xdr:to>
      <xdr:col>50</xdr:col>
      <xdr:colOff>114300</xdr:colOff>
      <xdr:row>63</xdr:row>
      <xdr:rowOff>153543</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750300" y="1095260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104648</xdr:rowOff>
    </xdr:from>
    <xdr:to>
      <xdr:col>41</xdr:col>
      <xdr:colOff>101600</xdr:colOff>
      <xdr:row>64</xdr:row>
      <xdr:rowOff>34798</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10500" y="1090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153543</xdr:rowOff>
    </xdr:from>
    <xdr:to>
      <xdr:col>45</xdr:col>
      <xdr:colOff>177800</xdr:colOff>
      <xdr:row>63</xdr:row>
      <xdr:rowOff>155448</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61300" y="1095489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106172</xdr:rowOff>
    </xdr:from>
    <xdr:to>
      <xdr:col>36</xdr:col>
      <xdr:colOff>165100</xdr:colOff>
      <xdr:row>64</xdr:row>
      <xdr:rowOff>36322</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921500" y="1090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155448</xdr:rowOff>
    </xdr:from>
    <xdr:to>
      <xdr:col>41</xdr:col>
      <xdr:colOff>50800</xdr:colOff>
      <xdr:row>63</xdr:row>
      <xdr:rowOff>156972</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72300" y="1095679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160672</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F00-0000FE000000}"/>
            </a:ext>
          </a:extLst>
        </xdr:cNvPr>
        <xdr:cNvSpPr txBox="1"/>
      </xdr:nvSpPr>
      <xdr:spPr>
        <a:xfrm>
          <a:off x="9391727" y="1061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271</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F00-0000FF000000}"/>
            </a:ext>
          </a:extLst>
        </xdr:cNvPr>
        <xdr:cNvSpPr txBox="1"/>
      </xdr:nvSpPr>
      <xdr:spPr>
        <a:xfrm>
          <a:off x="8515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44467</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F00-000000010000}"/>
            </a:ext>
          </a:extLst>
        </xdr:cNvPr>
        <xdr:cNvSpPr txBox="1"/>
      </xdr:nvSpPr>
      <xdr:spPr>
        <a:xfrm>
          <a:off x="7626427" y="1067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46372</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F00-000001010000}"/>
            </a:ext>
          </a:extLst>
        </xdr:cNvPr>
        <xdr:cNvSpPr txBox="1"/>
      </xdr:nvSpPr>
      <xdr:spPr>
        <a:xfrm>
          <a:off x="6737427" y="1067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21734</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F00-000002010000}"/>
            </a:ext>
          </a:extLst>
        </xdr:cNvPr>
        <xdr:cNvSpPr txBox="1"/>
      </xdr:nvSpPr>
      <xdr:spPr>
        <a:xfrm>
          <a:off x="9391727" y="1099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24020</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F00-000003010000}"/>
            </a:ext>
          </a:extLst>
        </xdr:cNvPr>
        <xdr:cNvSpPr txBox="1"/>
      </xdr:nvSpPr>
      <xdr:spPr>
        <a:xfrm>
          <a:off x="8515427" y="1099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25925</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F00-000004010000}"/>
            </a:ext>
          </a:extLst>
        </xdr:cNvPr>
        <xdr:cNvSpPr txBox="1"/>
      </xdr:nvSpPr>
      <xdr:spPr>
        <a:xfrm>
          <a:off x="7626427" y="1099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27449</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F00-000005010000}"/>
            </a:ext>
          </a:extLst>
        </xdr:cNvPr>
        <xdr:cNvSpPr txBox="1"/>
      </xdr:nvSpPr>
      <xdr:spPr>
        <a:xfrm>
          <a:off x="6737427"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491211"/>
          <a:ext cx="0" cy="1422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2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102888</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416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103232</xdr:rowOff>
    </xdr:from>
    <xdr:to>
      <xdr:col>20</xdr:col>
      <xdr:colOff>38100</xdr:colOff>
      <xdr:row>83</xdr:row>
      <xdr:rowOff>33382</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72208</xdr:rowOff>
    </xdr:from>
    <xdr:to>
      <xdr:col>15</xdr:col>
      <xdr:colOff>101600</xdr:colOff>
      <xdr:row>83</xdr:row>
      <xdr:rowOff>2358</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37919</xdr:rowOff>
    </xdr:from>
    <xdr:to>
      <xdr:col>6</xdr:col>
      <xdr:colOff>38100</xdr:colOff>
      <xdr:row>82</xdr:row>
      <xdr:rowOff>139519</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126093</xdr:rowOff>
    </xdr:from>
    <xdr:to>
      <xdr:col>24</xdr:col>
      <xdr:colOff>114300</xdr:colOff>
      <xdr:row>80</xdr:row>
      <xdr:rowOff>56243</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367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148970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352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77107</xdr:rowOff>
    </xdr:from>
    <xdr:to>
      <xdr:col>20</xdr:col>
      <xdr:colOff>38100</xdr:colOff>
      <xdr:row>80</xdr:row>
      <xdr:rowOff>7257</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362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127907</xdr:rowOff>
    </xdr:from>
    <xdr:to>
      <xdr:col>24</xdr:col>
      <xdr:colOff>63500</xdr:colOff>
      <xdr:row>80</xdr:row>
      <xdr:rowOff>5443</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36724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28121</xdr:rowOff>
    </xdr:from>
    <xdr:to>
      <xdr:col>15</xdr:col>
      <xdr:colOff>101600</xdr:colOff>
      <xdr:row>79</xdr:row>
      <xdr:rowOff>129721</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78921</xdr:rowOff>
    </xdr:from>
    <xdr:to>
      <xdr:col>19</xdr:col>
      <xdr:colOff>177800</xdr:colOff>
      <xdr:row>79</xdr:row>
      <xdr:rowOff>127907</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36234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150586</xdr:rowOff>
    </xdr:from>
    <xdr:to>
      <xdr:col>10</xdr:col>
      <xdr:colOff>165100</xdr:colOff>
      <xdr:row>79</xdr:row>
      <xdr:rowOff>80736</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352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29936</xdr:rowOff>
    </xdr:from>
    <xdr:to>
      <xdr:col>15</xdr:col>
      <xdr:colOff>50800</xdr:colOff>
      <xdr:row>79</xdr:row>
      <xdr:rowOff>78921</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35744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101600</xdr:rowOff>
    </xdr:from>
    <xdr:to>
      <xdr:col>6</xdr:col>
      <xdr:colOff>38100</xdr:colOff>
      <xdr:row>79</xdr:row>
      <xdr:rowOff>31750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152400</xdr:rowOff>
    </xdr:from>
    <xdr:to>
      <xdr:col>10</xdr:col>
      <xdr:colOff>114300</xdr:colOff>
      <xdr:row>79</xdr:row>
      <xdr:rowOff>29936</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35255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24509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164935</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130646</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418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23784</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339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146248</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3347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97263</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329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48277</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147828</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349478"/>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94505</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12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147828</xdr:rowOff>
    </xdr:from>
    <xdr:to>
      <xdr:col>55</xdr:col>
      <xdr:colOff>88900</xdr:colOff>
      <xdr:row>77</xdr:row>
      <xdr:rowOff>147828</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349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165608</xdr:rowOff>
    </xdr:from>
    <xdr:to>
      <xdr:col>50</xdr:col>
      <xdr:colOff>165100</xdr:colOff>
      <xdr:row>84</xdr:row>
      <xdr:rowOff>95758</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39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81026</xdr:rowOff>
    </xdr:from>
    <xdr:to>
      <xdr:col>41</xdr:col>
      <xdr:colOff>101600</xdr:colOff>
      <xdr:row>85</xdr:row>
      <xdr:rowOff>11176</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48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83313</xdr:rowOff>
    </xdr:from>
    <xdr:to>
      <xdr:col>36</xdr:col>
      <xdr:colOff>165100</xdr:colOff>
      <xdr:row>85</xdr:row>
      <xdr:rowOff>13463</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48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133604</xdr:rowOff>
    </xdr:from>
    <xdr:to>
      <xdr:col>55</xdr:col>
      <xdr:colOff>50800</xdr:colOff>
      <xdr:row>86</xdr:row>
      <xdr:rowOff>63754</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48531</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62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133604</xdr:rowOff>
    </xdr:from>
    <xdr:to>
      <xdr:col>50</xdr:col>
      <xdr:colOff>165100</xdr:colOff>
      <xdr:row>86</xdr:row>
      <xdr:rowOff>63754</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12954</xdr:rowOff>
    </xdr:from>
    <xdr:to>
      <xdr:col>55</xdr:col>
      <xdr:colOff>0</xdr:colOff>
      <xdr:row>86</xdr:row>
      <xdr:rowOff>12954</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9639300" y="147576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133604</xdr:rowOff>
    </xdr:from>
    <xdr:to>
      <xdr:col>46</xdr:col>
      <xdr:colOff>38100</xdr:colOff>
      <xdr:row>86</xdr:row>
      <xdr:rowOff>63754</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12954</xdr:rowOff>
    </xdr:from>
    <xdr:to>
      <xdr:col>50</xdr:col>
      <xdr:colOff>114300</xdr:colOff>
      <xdr:row>86</xdr:row>
      <xdr:rowOff>12954</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8750300" y="1475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133604</xdr:rowOff>
    </xdr:from>
    <xdr:to>
      <xdr:col>41</xdr:col>
      <xdr:colOff>101600</xdr:colOff>
      <xdr:row>86</xdr:row>
      <xdr:rowOff>63754</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12954</xdr:rowOff>
    </xdr:from>
    <xdr:to>
      <xdr:col>45</xdr:col>
      <xdr:colOff>177800</xdr:colOff>
      <xdr:row>86</xdr:row>
      <xdr:rowOff>12954</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861300" y="1475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133604</xdr:rowOff>
    </xdr:from>
    <xdr:to>
      <xdr:col>36</xdr:col>
      <xdr:colOff>165100</xdr:colOff>
      <xdr:row>86</xdr:row>
      <xdr:rowOff>63754</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12954</xdr:rowOff>
    </xdr:from>
    <xdr:to>
      <xdr:col>41</xdr:col>
      <xdr:colOff>50800</xdr:colOff>
      <xdr:row>86</xdr:row>
      <xdr:rowOff>12954</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972300" y="1475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112285</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17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27703</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25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29990</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26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54881</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54881</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54881</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54881</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43543</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18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161670</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96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43543</xdr:rowOff>
    </xdr:from>
    <xdr:to>
      <xdr:col>24</xdr:col>
      <xdr:colOff>152400</xdr:colOff>
      <xdr:row>100</xdr:row>
      <xdr:rowOff>43543</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18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105427</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46627</xdr:rowOff>
    </xdr:from>
    <xdr:to>
      <xdr:col>15</xdr:col>
      <xdr:colOff>101600</xdr:colOff>
      <xdr:row>104</xdr:row>
      <xdr:rowOff>148227</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77651</xdr:rowOff>
    </xdr:from>
    <xdr:to>
      <xdr:col>10</xdr:col>
      <xdr:colOff>165100</xdr:colOff>
      <xdr:row>105</xdr:row>
      <xdr:rowOff>7801</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72752</xdr:rowOff>
    </xdr:from>
    <xdr:to>
      <xdr:col>6</xdr:col>
      <xdr:colOff>38100</xdr:colOff>
      <xdr:row>105</xdr:row>
      <xdr:rowOff>2902</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89081</xdr:rowOff>
    </xdr:from>
    <xdr:to>
      <xdr:col>24</xdr:col>
      <xdr:colOff>114300</xdr:colOff>
      <xdr:row>105</xdr:row>
      <xdr:rowOff>19231</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67508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789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44994</xdr:rowOff>
    </xdr:from>
    <xdr:to>
      <xdr:col>20</xdr:col>
      <xdr:colOff>38100</xdr:colOff>
      <xdr:row>104</xdr:row>
      <xdr:rowOff>146594</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95794</xdr:rowOff>
    </xdr:from>
    <xdr:to>
      <xdr:col>24</xdr:col>
      <xdr:colOff>63500</xdr:colOff>
      <xdr:row>104</xdr:row>
      <xdr:rowOff>139881</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792659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907</xdr:rowOff>
    </xdr:from>
    <xdr:to>
      <xdr:col>15</xdr:col>
      <xdr:colOff>101600</xdr:colOff>
      <xdr:row>104</xdr:row>
      <xdr:rowOff>102507</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51707</xdr:rowOff>
    </xdr:from>
    <xdr:to>
      <xdr:col>19</xdr:col>
      <xdr:colOff>177800</xdr:colOff>
      <xdr:row>104</xdr:row>
      <xdr:rowOff>95794</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788250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128270</xdr:rowOff>
    </xdr:from>
    <xdr:to>
      <xdr:col>10</xdr:col>
      <xdr:colOff>165100</xdr:colOff>
      <xdr:row>104</xdr:row>
      <xdr:rowOff>58420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7620</xdr:rowOff>
    </xdr:from>
    <xdr:to>
      <xdr:col>15</xdr:col>
      <xdr:colOff>50800</xdr:colOff>
      <xdr:row>104</xdr:row>
      <xdr:rowOff>51707</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783842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85816</xdr:rowOff>
    </xdr:from>
    <xdr:to>
      <xdr:col>6</xdr:col>
      <xdr:colOff>38100</xdr:colOff>
      <xdr:row>104</xdr:row>
      <xdr:rowOff>15966</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136616</xdr:rowOff>
    </xdr:from>
    <xdr:to>
      <xdr:col>10</xdr:col>
      <xdr:colOff>114300</xdr:colOff>
      <xdr:row>104</xdr:row>
      <xdr:rowOff>7620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779596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140988</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139354</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170378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165479</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163121</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119034</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74947</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32493</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F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1905</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10476865" y="17146905"/>
          <a:ext cx="0" cy="1499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F00-0000CB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120032</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F00-0000CD010000}"/>
            </a:ext>
          </a:extLst>
        </xdr:cNvPr>
        <xdr:cNvSpPr txBox="1"/>
      </xdr:nvSpPr>
      <xdr:spPr>
        <a:xfrm>
          <a:off x="10515600" y="1692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1905</xdr:rowOff>
    </xdr:from>
    <xdr:to>
      <xdr:col>55</xdr:col>
      <xdr:colOff>88900</xdr:colOff>
      <xdr:row>100</xdr:row>
      <xdr:rowOff>1905</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714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36213</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F00-0000CF010000}"/>
            </a:ext>
          </a:extLst>
        </xdr:cNvPr>
        <xdr:cNvSpPr txBox="1"/>
      </xdr:nvSpPr>
      <xdr:spPr>
        <a:xfrm>
          <a:off x="10515600" y="18209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57786</xdr:rowOff>
    </xdr:from>
    <xdr:to>
      <xdr:col>55</xdr:col>
      <xdr:colOff>50800</xdr:colOff>
      <xdr:row>106</xdr:row>
      <xdr:rowOff>159386</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10426700" y="1823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9588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90170</xdr:rowOff>
    </xdr:from>
    <xdr:to>
      <xdr:col>46</xdr:col>
      <xdr:colOff>38100</xdr:colOff>
      <xdr:row>107</xdr:row>
      <xdr:rowOff>20320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8699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50164</xdr:rowOff>
    </xdr:from>
    <xdr:to>
      <xdr:col>41</xdr:col>
      <xdr:colOff>101600</xdr:colOff>
      <xdr:row>107</xdr:row>
      <xdr:rowOff>151764</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810500" y="1839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53975</xdr:rowOff>
    </xdr:from>
    <xdr:to>
      <xdr:col>36</xdr:col>
      <xdr:colOff>165100</xdr:colOff>
      <xdr:row>107</xdr:row>
      <xdr:rowOff>155575</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921500" y="1839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48261</xdr:rowOff>
    </xdr:from>
    <xdr:to>
      <xdr:col>55</xdr:col>
      <xdr:colOff>50800</xdr:colOff>
      <xdr:row>106</xdr:row>
      <xdr:rowOff>149861</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0426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71138</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F00-0000DB010000}"/>
            </a:ext>
          </a:extLst>
        </xdr:cNvPr>
        <xdr:cNvSpPr txBox="1"/>
      </xdr:nvSpPr>
      <xdr:spPr>
        <a:xfrm>
          <a:off x="10515600"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57786</xdr:rowOff>
    </xdr:from>
    <xdr:to>
      <xdr:col>50</xdr:col>
      <xdr:colOff>165100</xdr:colOff>
      <xdr:row>106</xdr:row>
      <xdr:rowOff>159386</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588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99061</xdr:rowOff>
    </xdr:from>
    <xdr:to>
      <xdr:col>55</xdr:col>
      <xdr:colOff>0</xdr:colOff>
      <xdr:row>106</xdr:row>
      <xdr:rowOff>108586</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9639300" y="18272761"/>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67311</xdr:rowOff>
    </xdr:from>
    <xdr:to>
      <xdr:col>46</xdr:col>
      <xdr:colOff>38100</xdr:colOff>
      <xdr:row>106</xdr:row>
      <xdr:rowOff>168911</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99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108586</xdr:rowOff>
    </xdr:from>
    <xdr:to>
      <xdr:col>50</xdr:col>
      <xdr:colOff>114300</xdr:colOff>
      <xdr:row>106</xdr:row>
      <xdr:rowOff>118111</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8750300" y="182822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73025</xdr:rowOff>
    </xdr:from>
    <xdr:to>
      <xdr:col>41</xdr:col>
      <xdr:colOff>101600</xdr:colOff>
      <xdr:row>107</xdr:row>
      <xdr:rowOff>3175</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10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118111</xdr:rowOff>
    </xdr:from>
    <xdr:to>
      <xdr:col>45</xdr:col>
      <xdr:colOff>177800</xdr:colOff>
      <xdr:row>106</xdr:row>
      <xdr:rowOff>123825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861300" y="182918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78739</xdr:rowOff>
    </xdr:from>
    <xdr:to>
      <xdr:col>36</xdr:col>
      <xdr:colOff>165100</xdr:colOff>
      <xdr:row>107</xdr:row>
      <xdr:rowOff>8889</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921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123825</xdr:rowOff>
    </xdr:from>
    <xdr:to>
      <xdr:col>41</xdr:col>
      <xdr:colOff>50800</xdr:colOff>
      <xdr:row>106</xdr:row>
      <xdr:rowOff>129539</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6972300" y="182975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161941</xdr:rowOff>
    </xdr:from>
    <xdr:ext cx="469744" cy="259045"/>
    <xdr:sp macro="" textlink="">
      <xdr:nvSpPr>
        <xdr:cNvPr id="484" name="n_1aveValue【市民会館】&#10;一人当たり面積">
          <a:extLst>
            <a:ext uri="{FF2B5EF4-FFF2-40B4-BE49-F238E27FC236}">
              <a16:creationId xmlns:a16="http://schemas.microsoft.com/office/drawing/2014/main" id="{00000000-0008-0000-0F00-0000E4010000}"/>
            </a:ext>
          </a:extLst>
        </xdr:cNvPr>
        <xdr:cNvSpPr txBox="1"/>
      </xdr:nvSpPr>
      <xdr:spPr>
        <a:xfrm>
          <a:off x="93917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11447</xdr:rowOff>
    </xdr:from>
    <xdr:ext cx="469744" cy="259045"/>
    <xdr:sp macro="" textlink="">
      <xdr:nvSpPr>
        <xdr:cNvPr id="485" name="n_2aveValue【市民会館】&#10;一人当たり面積">
          <a:extLst>
            <a:ext uri="{FF2B5EF4-FFF2-40B4-BE49-F238E27FC236}">
              <a16:creationId xmlns:a16="http://schemas.microsoft.com/office/drawing/2014/main" id="{00000000-0008-0000-0F00-0000E5010000}"/>
            </a:ext>
          </a:extLst>
        </xdr:cNvPr>
        <xdr:cNvSpPr txBox="1"/>
      </xdr:nvSpPr>
      <xdr:spPr>
        <a:xfrm>
          <a:off x="8515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142891</xdr:rowOff>
    </xdr:from>
    <xdr:ext cx="469744" cy="259045"/>
    <xdr:sp macro="" textlink="">
      <xdr:nvSpPr>
        <xdr:cNvPr id="486" name="n_3aveValue【市民会館】&#10;一人当たり面積">
          <a:extLst>
            <a:ext uri="{FF2B5EF4-FFF2-40B4-BE49-F238E27FC236}">
              <a16:creationId xmlns:a16="http://schemas.microsoft.com/office/drawing/2014/main" id="{00000000-0008-0000-0F00-0000E6010000}"/>
            </a:ext>
          </a:extLst>
        </xdr:cNvPr>
        <xdr:cNvSpPr txBox="1"/>
      </xdr:nvSpPr>
      <xdr:spPr>
        <a:xfrm>
          <a:off x="7626427" y="1848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146702</xdr:rowOff>
    </xdr:from>
    <xdr:ext cx="469744" cy="259045"/>
    <xdr:sp macro="" textlink="">
      <xdr:nvSpPr>
        <xdr:cNvPr id="487" name="n_4aveValue【市民会館】&#10;一人当たり面積">
          <a:extLst>
            <a:ext uri="{FF2B5EF4-FFF2-40B4-BE49-F238E27FC236}">
              <a16:creationId xmlns:a16="http://schemas.microsoft.com/office/drawing/2014/main" id="{00000000-0008-0000-0F00-0000E7010000}"/>
            </a:ext>
          </a:extLst>
        </xdr:cNvPr>
        <xdr:cNvSpPr txBox="1"/>
      </xdr:nvSpPr>
      <xdr:spPr>
        <a:xfrm>
          <a:off x="6737427"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4463</xdr:rowOff>
    </xdr:from>
    <xdr:ext cx="469744" cy="259045"/>
    <xdr:sp macro="" textlink="">
      <xdr:nvSpPr>
        <xdr:cNvPr id="488" name="n_1mainValue【市民会館】&#10;一人当たり面積">
          <a:extLst>
            <a:ext uri="{FF2B5EF4-FFF2-40B4-BE49-F238E27FC236}">
              <a16:creationId xmlns:a16="http://schemas.microsoft.com/office/drawing/2014/main" id="{00000000-0008-0000-0F00-0000E8010000}"/>
            </a:ext>
          </a:extLst>
        </xdr:cNvPr>
        <xdr:cNvSpPr txBox="1"/>
      </xdr:nvSpPr>
      <xdr:spPr>
        <a:xfrm>
          <a:off x="9391727" y="1800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13988</xdr:rowOff>
    </xdr:from>
    <xdr:ext cx="469744" cy="259045"/>
    <xdr:sp macro="" textlink="">
      <xdr:nvSpPr>
        <xdr:cNvPr id="489" name="n_2mainValue【市民会館】&#10;一人当たり面積">
          <a:extLst>
            <a:ext uri="{FF2B5EF4-FFF2-40B4-BE49-F238E27FC236}">
              <a16:creationId xmlns:a16="http://schemas.microsoft.com/office/drawing/2014/main" id="{00000000-0008-0000-0F00-0000E9010000}"/>
            </a:ext>
          </a:extLst>
        </xdr:cNvPr>
        <xdr:cNvSpPr txBox="1"/>
      </xdr:nvSpPr>
      <xdr:spPr>
        <a:xfrm>
          <a:off x="8515427" y="1801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90" name="n_3mainValue【市民会館】&#10;一人当たり面積">
          <a:extLst>
            <a:ext uri="{FF2B5EF4-FFF2-40B4-BE49-F238E27FC236}">
              <a16:creationId xmlns:a16="http://schemas.microsoft.com/office/drawing/2014/main" id="{00000000-0008-0000-0F00-0000EA010000}"/>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25416</xdr:rowOff>
    </xdr:from>
    <xdr:ext cx="469744" cy="259045"/>
    <xdr:sp macro="" textlink="">
      <xdr:nvSpPr>
        <xdr:cNvPr id="491" name="n_4mainValue【市民会館】&#10;一人当たり面積">
          <a:extLst>
            <a:ext uri="{FF2B5EF4-FFF2-40B4-BE49-F238E27FC236}">
              <a16:creationId xmlns:a16="http://schemas.microsoft.com/office/drawing/2014/main" id="{00000000-0008-0000-0F00-0000EB010000}"/>
            </a:ext>
          </a:extLst>
        </xdr:cNvPr>
        <xdr:cNvSpPr txBox="1"/>
      </xdr:nvSpPr>
      <xdr:spPr>
        <a:xfrm>
          <a:off x="6737427"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00000000-0008-0000-0F00-000004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81099</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flipV="1">
          <a:off x="16318864" y="5866311"/>
          <a:ext cx="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84926</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00000000-0008-0000-0F00-000006020000}"/>
            </a:ext>
          </a:extLst>
        </xdr:cNvPr>
        <xdr:cNvSpPr txBox="1"/>
      </xdr:nvSpPr>
      <xdr:spPr>
        <a:xfrm>
          <a:off x="16357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81099</xdr:rowOff>
    </xdr:from>
    <xdr:to>
      <xdr:col>86</xdr:col>
      <xdr:colOff>25400</xdr:colOff>
      <xdr:row>42</xdr:row>
      <xdr:rowOff>81099</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00000000-0008-0000-0F00-000008020000}"/>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49547</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00000000-0008-0000-0F00-00000A020000}"/>
            </a:ext>
          </a:extLst>
        </xdr:cNvPr>
        <xdr:cNvSpPr txBox="1"/>
      </xdr:nvSpPr>
      <xdr:spPr>
        <a:xfrm>
          <a:off x="16357600" y="656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5430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4541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58057</xdr:rowOff>
    </xdr:from>
    <xdr:to>
      <xdr:col>72</xdr:col>
      <xdr:colOff>38100</xdr:colOff>
      <xdr:row>38</xdr:row>
      <xdr:rowOff>159657</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3652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15603</xdr:rowOff>
    </xdr:from>
    <xdr:to>
      <xdr:col>67</xdr:col>
      <xdr:colOff>101600</xdr:colOff>
      <xdr:row>38</xdr:row>
      <xdr:rowOff>117203</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27635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77651</xdr:rowOff>
    </xdr:from>
    <xdr:to>
      <xdr:col>85</xdr:col>
      <xdr:colOff>177800</xdr:colOff>
      <xdr:row>37</xdr:row>
      <xdr:rowOff>7801</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6268700" y="62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100528</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00000000-0008-0000-0F00-000016020000}"/>
            </a:ext>
          </a:extLst>
        </xdr:cNvPr>
        <xdr:cNvSpPr txBox="1"/>
      </xdr:nvSpPr>
      <xdr:spPr>
        <a:xfrm>
          <a:off x="16357600" y="6101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28666</xdr:rowOff>
    </xdr:from>
    <xdr:to>
      <xdr:col>81</xdr:col>
      <xdr:colOff>101600</xdr:colOff>
      <xdr:row>36</xdr:row>
      <xdr:rowOff>130266</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5430500" y="62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79466</xdr:rowOff>
    </xdr:from>
    <xdr:to>
      <xdr:col>85</xdr:col>
      <xdr:colOff>127000</xdr:colOff>
      <xdr:row>36</xdr:row>
      <xdr:rowOff>128451</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5481300" y="6251666"/>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141333</xdr:rowOff>
    </xdr:from>
    <xdr:to>
      <xdr:col>76</xdr:col>
      <xdr:colOff>165100</xdr:colOff>
      <xdr:row>36</xdr:row>
      <xdr:rowOff>71483</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4541500" y="614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20683</xdr:rowOff>
    </xdr:from>
    <xdr:to>
      <xdr:col>81</xdr:col>
      <xdr:colOff>50800</xdr:colOff>
      <xdr:row>36</xdr:row>
      <xdr:rowOff>79466</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4592300" y="619288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100511</xdr:rowOff>
    </xdr:from>
    <xdr:to>
      <xdr:col>72</xdr:col>
      <xdr:colOff>38100</xdr:colOff>
      <xdr:row>36</xdr:row>
      <xdr:rowOff>30661</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3652500" y="61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151311</xdr:rowOff>
    </xdr:from>
    <xdr:to>
      <xdr:col>76</xdr:col>
      <xdr:colOff>114300</xdr:colOff>
      <xdr:row>36</xdr:row>
      <xdr:rowOff>20683</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3703300" y="615206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31931</xdr:rowOff>
    </xdr:from>
    <xdr:to>
      <xdr:col>67</xdr:col>
      <xdr:colOff>101600</xdr:colOff>
      <xdr:row>35</xdr:row>
      <xdr:rowOff>133531</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2763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82731</xdr:rowOff>
    </xdr:from>
    <xdr:to>
      <xdr:col>71</xdr:col>
      <xdr:colOff>177800</xdr:colOff>
      <xdr:row>35</xdr:row>
      <xdr:rowOff>151311</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814300" y="608348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139354</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52660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4389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150784</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3500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108330</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261174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146793</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5266044" y="597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88010</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4389744" y="591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47188</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3500744" y="587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150058</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26117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F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126198</xdr:rowOff>
    </xdr:from>
    <xdr:to>
      <xdr:col>116</xdr:col>
      <xdr:colOff>62864</xdr:colOff>
      <xdr:row>42</xdr:row>
      <xdr:rowOff>37818</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flipV="1">
          <a:off x="22160864" y="5955498"/>
          <a:ext cx="0" cy="12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41645</xdr:rowOff>
    </xdr:from>
    <xdr:ext cx="313932"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F00-00003F020000}"/>
            </a:ext>
          </a:extLst>
        </xdr:cNvPr>
        <xdr:cNvSpPr txBox="1"/>
      </xdr:nvSpPr>
      <xdr:spPr>
        <a:xfrm>
          <a:off x="22199600" y="72425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37818</xdr:rowOff>
    </xdr:from>
    <xdr:to>
      <xdr:col>116</xdr:col>
      <xdr:colOff>152400</xdr:colOff>
      <xdr:row>42</xdr:row>
      <xdr:rowOff>37818</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22072600" y="7238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72875</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F00-000041020000}"/>
            </a:ext>
          </a:extLst>
        </xdr:cNvPr>
        <xdr:cNvSpPr txBox="1"/>
      </xdr:nvSpPr>
      <xdr:spPr>
        <a:xfrm>
          <a:off x="22199600" y="573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126198</xdr:rowOff>
    </xdr:from>
    <xdr:to>
      <xdr:col>116</xdr:col>
      <xdr:colOff>152400</xdr:colOff>
      <xdr:row>34</xdr:row>
      <xdr:rowOff>126198</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22072600" y="5955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18801</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F00-000043020000}"/>
            </a:ext>
          </a:extLst>
        </xdr:cNvPr>
        <xdr:cNvSpPr txBox="1"/>
      </xdr:nvSpPr>
      <xdr:spPr>
        <a:xfrm>
          <a:off x="22199600" y="67053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40374</xdr:rowOff>
    </xdr:from>
    <xdr:to>
      <xdr:col>116</xdr:col>
      <xdr:colOff>114300</xdr:colOff>
      <xdr:row>39</xdr:row>
      <xdr:rowOff>141974</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2110700" y="672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56318</xdr:rowOff>
    </xdr:from>
    <xdr:to>
      <xdr:col>112</xdr:col>
      <xdr:colOff>38100</xdr:colOff>
      <xdr:row>39</xdr:row>
      <xdr:rowOff>157918</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1272500" y="6742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64502</xdr:rowOff>
    </xdr:from>
    <xdr:to>
      <xdr:col>107</xdr:col>
      <xdr:colOff>101600</xdr:colOff>
      <xdr:row>39</xdr:row>
      <xdr:rowOff>166102</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20383500" y="675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161710</xdr:rowOff>
    </xdr:from>
    <xdr:to>
      <xdr:col>102</xdr:col>
      <xdr:colOff>165100</xdr:colOff>
      <xdr:row>40</xdr:row>
      <xdr:rowOff>91860</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9494500" y="684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4940</xdr:rowOff>
    </xdr:from>
    <xdr:to>
      <xdr:col>98</xdr:col>
      <xdr:colOff>38100</xdr:colOff>
      <xdr:row>40</xdr:row>
      <xdr:rowOff>106540</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18605500" y="686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123999</xdr:rowOff>
    </xdr:from>
    <xdr:to>
      <xdr:col>116</xdr:col>
      <xdr:colOff>114300</xdr:colOff>
      <xdr:row>37</xdr:row>
      <xdr:rowOff>54149</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2110700" y="629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146876</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F00-00004F020000}"/>
            </a:ext>
          </a:extLst>
        </xdr:cNvPr>
        <xdr:cNvSpPr txBox="1"/>
      </xdr:nvSpPr>
      <xdr:spPr>
        <a:xfrm>
          <a:off x="22199600" y="6147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156289</xdr:rowOff>
    </xdr:from>
    <xdr:to>
      <xdr:col>112</xdr:col>
      <xdr:colOff>38100</xdr:colOff>
      <xdr:row>37</xdr:row>
      <xdr:rowOff>86439</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21272500" y="63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3349</xdr:rowOff>
    </xdr:from>
    <xdr:to>
      <xdr:col>116</xdr:col>
      <xdr:colOff>63500</xdr:colOff>
      <xdr:row>37</xdr:row>
      <xdr:rowOff>35639</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21323300" y="6346999"/>
          <a:ext cx="838200" cy="3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60269</xdr:rowOff>
    </xdr:from>
    <xdr:to>
      <xdr:col>107</xdr:col>
      <xdr:colOff>101600</xdr:colOff>
      <xdr:row>37</xdr:row>
      <xdr:rowOff>161869</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20383500" y="640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35639</xdr:rowOff>
    </xdr:from>
    <xdr:to>
      <xdr:col>111</xdr:col>
      <xdr:colOff>177800</xdr:colOff>
      <xdr:row>37</xdr:row>
      <xdr:rowOff>111069</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20434300" y="6379289"/>
          <a:ext cx="889000" cy="7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90608</xdr:rowOff>
    </xdr:from>
    <xdr:to>
      <xdr:col>102</xdr:col>
      <xdr:colOff>165100</xdr:colOff>
      <xdr:row>38</xdr:row>
      <xdr:rowOff>20758</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9494500" y="643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111069</xdr:rowOff>
    </xdr:from>
    <xdr:to>
      <xdr:col>107</xdr:col>
      <xdr:colOff>50800</xdr:colOff>
      <xdr:row>37</xdr:row>
      <xdr:rowOff>141408</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9545300" y="6454719"/>
          <a:ext cx="889000" cy="3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86558</xdr:rowOff>
    </xdr:from>
    <xdr:to>
      <xdr:col>98</xdr:col>
      <xdr:colOff>38100</xdr:colOff>
      <xdr:row>38</xdr:row>
      <xdr:rowOff>16708</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8605500" y="643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137358</xdr:rowOff>
    </xdr:from>
    <xdr:to>
      <xdr:col>102</xdr:col>
      <xdr:colOff>114300</xdr:colOff>
      <xdr:row>37</xdr:row>
      <xdr:rowOff>141408</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8656300" y="6481008"/>
          <a:ext cx="889000" cy="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149045</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11095" y="6835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157229</xdr:rowOff>
    </xdr:from>
    <xdr:ext cx="599010"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34795" y="6843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82987</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78111" y="694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97667</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89111" y="695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102966</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1011095" y="610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6946</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20134795" y="61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37285</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9245795" y="6209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33235</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18356795" y="620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0000000-0008-0000-0F00-00007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00000000-0008-0000-0F00-000079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00000000-0008-0000-0F00-00007B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25417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0000000-0008-0000-0F00-00007D020000}"/>
            </a:ext>
          </a:extLst>
        </xdr:cNvPr>
        <xdr:cNvSpPr txBox="1"/>
      </xdr:nvSpPr>
      <xdr:spPr>
        <a:xfrm>
          <a:off x="163576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xdr:rowOff>
    </xdr:from>
    <xdr:to>
      <xdr:col>85</xdr:col>
      <xdr:colOff>177800</xdr:colOff>
      <xdr:row>59</xdr:row>
      <xdr:rowOff>104140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62687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114935</xdr:rowOff>
    </xdr:from>
    <xdr:to>
      <xdr:col>76</xdr:col>
      <xdr:colOff>165100</xdr:colOff>
      <xdr:row>59</xdr:row>
      <xdr:rowOff>45085</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4541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69215</xdr:rowOff>
    </xdr:from>
    <xdr:to>
      <xdr:col>72</xdr:col>
      <xdr:colOff>38100</xdr:colOff>
      <xdr:row>58</xdr:row>
      <xdr:rowOff>170815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3652500" y="1001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52070</xdr:rowOff>
    </xdr:from>
    <xdr:to>
      <xdr:col>67</xdr:col>
      <xdr:colOff>101600</xdr:colOff>
      <xdr:row>58</xdr:row>
      <xdr:rowOff>153670</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2763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25400</xdr:rowOff>
    </xdr:from>
    <xdr:to>
      <xdr:col>85</xdr:col>
      <xdr:colOff>177800</xdr:colOff>
      <xdr:row>59</xdr:row>
      <xdr:rowOff>127000</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62687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3827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0000000-0008-0000-0F00-000089020000}"/>
            </a:ext>
          </a:extLst>
        </xdr:cNvPr>
        <xdr:cNvSpPr txBox="1"/>
      </xdr:nvSpPr>
      <xdr:spPr>
        <a:xfrm>
          <a:off x="16357600"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154940</xdr:rowOff>
    </xdr:from>
    <xdr:to>
      <xdr:col>81</xdr:col>
      <xdr:colOff>101600</xdr:colOff>
      <xdr:row>59</xdr:row>
      <xdr:rowOff>85090</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5430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34290</xdr:rowOff>
    </xdr:from>
    <xdr:to>
      <xdr:col>85</xdr:col>
      <xdr:colOff>127000</xdr:colOff>
      <xdr:row>59</xdr:row>
      <xdr:rowOff>76200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5481300" y="101498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113030</xdr:rowOff>
    </xdr:from>
    <xdr:to>
      <xdr:col>76</xdr:col>
      <xdr:colOff>165100</xdr:colOff>
      <xdr:row>59</xdr:row>
      <xdr:rowOff>43180</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4541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163830</xdr:rowOff>
    </xdr:from>
    <xdr:to>
      <xdr:col>81</xdr:col>
      <xdr:colOff>50800</xdr:colOff>
      <xdr:row>59</xdr:row>
      <xdr:rowOff>34290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4592300" y="10107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71120</xdr:rowOff>
    </xdr:from>
    <xdr:to>
      <xdr:col>72</xdr:col>
      <xdr:colOff>38100</xdr:colOff>
      <xdr:row>59</xdr:row>
      <xdr:rowOff>1270</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3652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121920</xdr:rowOff>
    </xdr:from>
    <xdr:to>
      <xdr:col>76</xdr:col>
      <xdr:colOff>114300</xdr:colOff>
      <xdr:row>58</xdr:row>
      <xdr:rowOff>163830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3703300" y="100660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29210</xdr:rowOff>
    </xdr:from>
    <xdr:to>
      <xdr:col>67</xdr:col>
      <xdr:colOff>101600</xdr:colOff>
      <xdr:row>58</xdr:row>
      <xdr:rowOff>130810</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2763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80010</xdr:rowOff>
    </xdr:from>
    <xdr:to>
      <xdr:col>71</xdr:col>
      <xdr:colOff>177800</xdr:colOff>
      <xdr:row>58</xdr:row>
      <xdr:rowOff>121920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814300" y="100241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36212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4389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15892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35007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144797</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261174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76217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52660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59707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4389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163847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35007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147337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2611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保健センター・保健所】&#10;一人当たり面積グラフ枠">
          <a:extLst>
            <a:ext uri="{FF2B5EF4-FFF2-40B4-BE49-F238E27FC236}">
              <a16:creationId xmlns:a16="http://schemas.microsoft.com/office/drawing/2014/main" id="{00000000-0008-0000-0F00-0000B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64770</xdr:rowOff>
    </xdr:from>
    <xdr:to>
      <xdr:col>116</xdr:col>
      <xdr:colOff>62864</xdr:colOff>
      <xdr:row>64</xdr:row>
      <xdr:rowOff>64770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flipV="1">
          <a:off x="22160864" y="949452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690" name="【保健センター・保健所】&#10;一人当たり面積最小値テキスト">
          <a:extLst>
            <a:ext uri="{FF2B5EF4-FFF2-40B4-BE49-F238E27FC236}">
              <a16:creationId xmlns:a16="http://schemas.microsoft.com/office/drawing/2014/main" id="{00000000-0008-0000-0F00-0000B2020000}"/>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11447</xdr:rowOff>
    </xdr:from>
    <xdr:ext cx="469744" cy="259045"/>
    <xdr:sp macro="" textlink="">
      <xdr:nvSpPr>
        <xdr:cNvPr id="692" name="【保健センター・保健所】&#10;一人当たり面積最大値テキスト">
          <a:extLst>
            <a:ext uri="{FF2B5EF4-FFF2-40B4-BE49-F238E27FC236}">
              <a16:creationId xmlns:a16="http://schemas.microsoft.com/office/drawing/2014/main" id="{00000000-0008-0000-0F00-0000B4020000}"/>
            </a:ext>
          </a:extLst>
        </xdr:cNvPr>
        <xdr:cNvSpPr txBox="1"/>
      </xdr:nvSpPr>
      <xdr:spPr>
        <a:xfrm>
          <a:off x="22199600" y="926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64770</xdr:rowOff>
    </xdr:from>
    <xdr:to>
      <xdr:col>116</xdr:col>
      <xdr:colOff>152400</xdr:colOff>
      <xdr:row>55</xdr:row>
      <xdr:rowOff>64770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22072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90187</xdr:rowOff>
    </xdr:from>
    <xdr:ext cx="469744" cy="259045"/>
    <xdr:sp macro="" textlink="">
      <xdr:nvSpPr>
        <xdr:cNvPr id="694" name="【保健センター・保健所】&#10;一人当たり面積平均値テキスト">
          <a:extLst>
            <a:ext uri="{FF2B5EF4-FFF2-40B4-BE49-F238E27FC236}">
              <a16:creationId xmlns:a16="http://schemas.microsoft.com/office/drawing/2014/main" id="{00000000-0008-0000-0F00-0000B6020000}"/>
            </a:ext>
          </a:extLst>
        </xdr:cNvPr>
        <xdr:cNvSpPr txBox="1"/>
      </xdr:nvSpPr>
      <xdr:spPr>
        <a:xfrm>
          <a:off x="22199600" y="10548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221107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67310</xdr:rowOff>
    </xdr:from>
    <xdr:to>
      <xdr:col>112</xdr:col>
      <xdr:colOff>38100</xdr:colOff>
      <xdr:row>62</xdr:row>
      <xdr:rowOff>168910</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1272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74930</xdr:rowOff>
    </xdr:from>
    <xdr:to>
      <xdr:col>107</xdr:col>
      <xdr:colOff>101600</xdr:colOff>
      <xdr:row>63</xdr:row>
      <xdr:rowOff>5080</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0383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170180</xdr:rowOff>
    </xdr:from>
    <xdr:to>
      <xdr:col>102</xdr:col>
      <xdr:colOff>165100</xdr:colOff>
      <xdr:row>63</xdr:row>
      <xdr:rowOff>100330</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9494500" y="1080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166370</xdr:rowOff>
    </xdr:from>
    <xdr:to>
      <xdr:col>98</xdr:col>
      <xdr:colOff>38100</xdr:colOff>
      <xdr:row>63</xdr:row>
      <xdr:rowOff>96520</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8605500" y="1079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116840</xdr:rowOff>
    </xdr:from>
    <xdr:to>
      <xdr:col>116</xdr:col>
      <xdr:colOff>114300</xdr:colOff>
      <xdr:row>64</xdr:row>
      <xdr:rowOff>46990</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22110700" y="1091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31767</xdr:rowOff>
    </xdr:from>
    <xdr:ext cx="469744" cy="259045"/>
    <xdr:sp macro="" textlink="">
      <xdr:nvSpPr>
        <xdr:cNvPr id="706" name="【保健センター・保健所】&#10;一人当たり面積該当値テキスト">
          <a:extLst>
            <a:ext uri="{FF2B5EF4-FFF2-40B4-BE49-F238E27FC236}">
              <a16:creationId xmlns:a16="http://schemas.microsoft.com/office/drawing/2014/main" id="{00000000-0008-0000-0F00-0000C2020000}"/>
            </a:ext>
          </a:extLst>
        </xdr:cNvPr>
        <xdr:cNvSpPr txBox="1"/>
      </xdr:nvSpPr>
      <xdr:spPr>
        <a:xfrm>
          <a:off x="22199600" y="1083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21272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167640</xdr:rowOff>
    </xdr:from>
    <xdr:to>
      <xdr:col>116</xdr:col>
      <xdr:colOff>63500</xdr:colOff>
      <xdr:row>64</xdr:row>
      <xdr:rowOff>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21323300" y="109689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50800</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20383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0</xdr:rowOff>
    </xdr:from>
    <xdr:to>
      <xdr:col>111</xdr:col>
      <xdr:colOff>177800</xdr:colOff>
      <xdr:row>64</xdr:row>
      <xdr:rowOff>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20434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9494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0</xdr:rowOff>
    </xdr:from>
    <xdr:to>
      <xdr:col>107</xdr:col>
      <xdr:colOff>50800</xdr:colOff>
      <xdr:row>64</xdr:row>
      <xdr:rowOff>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9545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124460</xdr:rowOff>
    </xdr:from>
    <xdr:to>
      <xdr:col>98</xdr:col>
      <xdr:colOff>38100</xdr:colOff>
      <xdr:row>64</xdr:row>
      <xdr:rowOff>54610</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18605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3810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18656300" y="109728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13987</xdr:rowOff>
    </xdr:from>
    <xdr:ext cx="469744" cy="259045"/>
    <xdr:sp macro="" textlink="">
      <xdr:nvSpPr>
        <xdr:cNvPr id="715" name="n_1aveValue【保健センター・保健所】&#10;一人当たり面積">
          <a:extLst>
            <a:ext uri="{FF2B5EF4-FFF2-40B4-BE49-F238E27FC236}">
              <a16:creationId xmlns:a16="http://schemas.microsoft.com/office/drawing/2014/main" id="{00000000-0008-0000-0F00-0000CB020000}"/>
            </a:ext>
          </a:extLst>
        </xdr:cNvPr>
        <xdr:cNvSpPr txBox="1"/>
      </xdr:nvSpPr>
      <xdr:spPr>
        <a:xfrm>
          <a:off x="210757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21607</xdr:rowOff>
    </xdr:from>
    <xdr:ext cx="469744" cy="259045"/>
    <xdr:sp macro="" textlink="">
      <xdr:nvSpPr>
        <xdr:cNvPr id="716" name="n_2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201994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116857</xdr:rowOff>
    </xdr:from>
    <xdr:ext cx="469744" cy="259045"/>
    <xdr:sp macro="" textlink="">
      <xdr:nvSpPr>
        <xdr:cNvPr id="717" name="n_3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19310427" y="1057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113047</xdr:rowOff>
    </xdr:from>
    <xdr:ext cx="469744" cy="259045"/>
    <xdr:sp macro="" textlink="">
      <xdr:nvSpPr>
        <xdr:cNvPr id="718" name="n_4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8421427" y="105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41927</xdr:rowOff>
    </xdr:from>
    <xdr:ext cx="469744" cy="259045"/>
    <xdr:sp macro="" textlink="">
      <xdr:nvSpPr>
        <xdr:cNvPr id="719" name="n_1mainValue【保健センター・保健所】&#10;一人当たり面積">
          <a:extLst>
            <a:ext uri="{FF2B5EF4-FFF2-40B4-BE49-F238E27FC236}">
              <a16:creationId xmlns:a16="http://schemas.microsoft.com/office/drawing/2014/main" id="{00000000-0008-0000-0F00-0000CF020000}"/>
            </a:ext>
          </a:extLst>
        </xdr:cNvPr>
        <xdr:cNvSpPr txBox="1"/>
      </xdr:nvSpPr>
      <xdr:spPr>
        <a:xfrm>
          <a:off x="21075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41927</xdr:rowOff>
    </xdr:from>
    <xdr:ext cx="469744" cy="259045"/>
    <xdr:sp macro="" textlink="">
      <xdr:nvSpPr>
        <xdr:cNvPr id="720" name="n_2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20199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721" name="n_3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19310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45737</xdr:rowOff>
    </xdr:from>
    <xdr:ext cx="469744" cy="259045"/>
    <xdr:sp macro="" textlink="">
      <xdr:nvSpPr>
        <xdr:cNvPr id="722" name="n_4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8421427"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5" name="【消防施設】&#10;有形固定資産減価償却率グラフ枠">
          <a:extLst>
            <a:ext uri="{FF2B5EF4-FFF2-40B4-BE49-F238E27FC236}">
              <a16:creationId xmlns:a16="http://schemas.microsoft.com/office/drawing/2014/main" id="{00000000-0008-0000-0F00-0000E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7" name="【消防施設】&#10;有形固定資産減価償却率最小値テキスト">
          <a:extLst>
            <a:ext uri="{FF2B5EF4-FFF2-40B4-BE49-F238E27FC236}">
              <a16:creationId xmlns:a16="http://schemas.microsoft.com/office/drawing/2014/main" id="{00000000-0008-0000-0F00-0000EB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9" name="【消防施設】&#10;有形固定資産減価償却率最大値テキスト">
          <a:extLst>
            <a:ext uri="{FF2B5EF4-FFF2-40B4-BE49-F238E27FC236}">
              <a16:creationId xmlns:a16="http://schemas.microsoft.com/office/drawing/2014/main" id="{00000000-0008-0000-0F00-0000ED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162577</xdr:rowOff>
    </xdr:from>
    <xdr:ext cx="405111" cy="259045"/>
    <xdr:sp macro="" textlink="">
      <xdr:nvSpPr>
        <xdr:cNvPr id="751" name="【消防施設】&#10;有形固定資産減価償却率平均値テキスト">
          <a:extLst>
            <a:ext uri="{FF2B5EF4-FFF2-40B4-BE49-F238E27FC236}">
              <a16:creationId xmlns:a16="http://schemas.microsoft.com/office/drawing/2014/main" id="{00000000-0008-0000-0F00-0000EF020000}"/>
            </a:ext>
          </a:extLst>
        </xdr:cNvPr>
        <xdr:cNvSpPr txBox="1"/>
      </xdr:nvSpPr>
      <xdr:spPr>
        <a:xfrm>
          <a:off x="16357600" y="14050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12700</xdr:rowOff>
    </xdr:from>
    <xdr:to>
      <xdr:col>85</xdr:col>
      <xdr:colOff>177800</xdr:colOff>
      <xdr:row>82</xdr:row>
      <xdr:rowOff>114300</xdr:rowOff>
    </xdr:to>
    <xdr:sp macro="" textlink="">
      <xdr:nvSpPr>
        <xdr:cNvPr id="752" name="フローチャート: 判断 751">
          <a:extLst>
            <a:ext uri="{FF2B5EF4-FFF2-40B4-BE49-F238E27FC236}">
              <a16:creationId xmlns:a16="http://schemas.microsoft.com/office/drawing/2014/main" id="{00000000-0008-0000-0F00-0000F0020000}"/>
            </a:ext>
          </a:extLst>
        </xdr:cNvPr>
        <xdr:cNvSpPr/>
      </xdr:nvSpPr>
      <xdr:spPr>
        <a:xfrm>
          <a:off x="16268700" y="1407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165100</xdr:rowOff>
    </xdr:from>
    <xdr:to>
      <xdr:col>81</xdr:col>
      <xdr:colOff>101600</xdr:colOff>
      <xdr:row>82</xdr:row>
      <xdr:rowOff>95250</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5430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167639</xdr:rowOff>
    </xdr:from>
    <xdr:to>
      <xdr:col>76</xdr:col>
      <xdr:colOff>165100</xdr:colOff>
      <xdr:row>82</xdr:row>
      <xdr:rowOff>97789</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4541500" y="1405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127000</xdr:rowOff>
    </xdr:from>
    <xdr:to>
      <xdr:col>72</xdr:col>
      <xdr:colOff>38100</xdr:colOff>
      <xdr:row>82</xdr:row>
      <xdr:rowOff>57150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36525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121920</xdr:rowOff>
    </xdr:from>
    <xdr:to>
      <xdr:col>67</xdr:col>
      <xdr:colOff>101600</xdr:colOff>
      <xdr:row>82</xdr:row>
      <xdr:rowOff>52070</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2763500" y="1400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17780</xdr:rowOff>
    </xdr:from>
    <xdr:to>
      <xdr:col>85</xdr:col>
      <xdr:colOff>177800</xdr:colOff>
      <xdr:row>80</xdr:row>
      <xdr:rowOff>119380</xdr:rowOff>
    </xdr:to>
    <xdr:sp macro="" textlink="">
      <xdr:nvSpPr>
        <xdr:cNvPr id="762" name="楕円 761">
          <a:extLst>
            <a:ext uri="{FF2B5EF4-FFF2-40B4-BE49-F238E27FC236}">
              <a16:creationId xmlns:a16="http://schemas.microsoft.com/office/drawing/2014/main" id="{00000000-0008-0000-0F00-0000FA020000}"/>
            </a:ext>
          </a:extLst>
        </xdr:cNvPr>
        <xdr:cNvSpPr/>
      </xdr:nvSpPr>
      <xdr:spPr>
        <a:xfrm>
          <a:off x="162687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40657</xdr:rowOff>
    </xdr:from>
    <xdr:ext cx="405111" cy="259045"/>
    <xdr:sp macro="" textlink="">
      <xdr:nvSpPr>
        <xdr:cNvPr id="763" name="【消防施設】&#10;有形固定資産減価償却率該当値テキスト">
          <a:extLst>
            <a:ext uri="{FF2B5EF4-FFF2-40B4-BE49-F238E27FC236}">
              <a16:creationId xmlns:a16="http://schemas.microsoft.com/office/drawing/2014/main" id="{00000000-0008-0000-0F00-0000FB020000}"/>
            </a:ext>
          </a:extLst>
        </xdr:cNvPr>
        <xdr:cNvSpPr txBox="1"/>
      </xdr:nvSpPr>
      <xdr:spPr>
        <a:xfrm>
          <a:off x="16357600"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163830</xdr:rowOff>
    </xdr:from>
    <xdr:to>
      <xdr:col>81</xdr:col>
      <xdr:colOff>101600</xdr:colOff>
      <xdr:row>80</xdr:row>
      <xdr:rowOff>93980</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54305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43180</xdr:rowOff>
    </xdr:from>
    <xdr:to>
      <xdr:col>85</xdr:col>
      <xdr:colOff>127000</xdr:colOff>
      <xdr:row>80</xdr:row>
      <xdr:rowOff>68580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5481300" y="1375918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4541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43180</xdr:rowOff>
    </xdr:from>
    <xdr:to>
      <xdr:col>81</xdr:col>
      <xdr:colOff>50800</xdr:colOff>
      <xdr:row>82</xdr:row>
      <xdr:rowOff>15239</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flipV="1">
          <a:off x="14592300" y="13759180"/>
          <a:ext cx="889000" cy="314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116839</xdr:rowOff>
    </xdr:from>
    <xdr:to>
      <xdr:col>72</xdr:col>
      <xdr:colOff>38100</xdr:colOff>
      <xdr:row>82</xdr:row>
      <xdr:rowOff>46989</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36525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167639</xdr:rowOff>
    </xdr:from>
    <xdr:to>
      <xdr:col>76</xdr:col>
      <xdr:colOff>114300</xdr:colOff>
      <xdr:row>82</xdr:row>
      <xdr:rowOff>15239</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3703300" y="140550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92711</xdr:rowOff>
    </xdr:from>
    <xdr:to>
      <xdr:col>67</xdr:col>
      <xdr:colOff>101600</xdr:colOff>
      <xdr:row>82</xdr:row>
      <xdr:rowOff>22861</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2763500" y="1398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143511</xdr:rowOff>
    </xdr:from>
    <xdr:to>
      <xdr:col>71</xdr:col>
      <xdr:colOff>177800</xdr:colOff>
      <xdr:row>81</xdr:row>
      <xdr:rowOff>167639</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2814300" y="1403096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86377</xdr:rowOff>
    </xdr:from>
    <xdr:ext cx="405111" cy="259045"/>
    <xdr:sp macro="" textlink="">
      <xdr:nvSpPr>
        <xdr:cNvPr id="772" name="n_1aveValue【消防施設】&#10;有形固定資産減価償却率">
          <a:extLst>
            <a:ext uri="{FF2B5EF4-FFF2-40B4-BE49-F238E27FC236}">
              <a16:creationId xmlns:a16="http://schemas.microsoft.com/office/drawing/2014/main" id="{00000000-0008-0000-0F00-000004030000}"/>
            </a:ext>
          </a:extLst>
        </xdr:cNvPr>
        <xdr:cNvSpPr txBox="1"/>
      </xdr:nvSpPr>
      <xdr:spPr>
        <a:xfrm>
          <a:off x="15266044" y="1414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88916</xdr:rowOff>
    </xdr:from>
    <xdr:ext cx="405111" cy="259045"/>
    <xdr:sp macro="" textlink="">
      <xdr:nvSpPr>
        <xdr:cNvPr id="773" name="n_2aveValue【消防施設】&#10;有形固定資産減価償却率">
          <a:extLst>
            <a:ext uri="{FF2B5EF4-FFF2-40B4-BE49-F238E27FC236}">
              <a16:creationId xmlns:a16="http://schemas.microsoft.com/office/drawing/2014/main" id="{00000000-0008-0000-0F00-000005030000}"/>
            </a:ext>
          </a:extLst>
        </xdr:cNvPr>
        <xdr:cNvSpPr txBox="1"/>
      </xdr:nvSpPr>
      <xdr:spPr>
        <a:xfrm>
          <a:off x="14389744" y="1414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48277</xdr:rowOff>
    </xdr:from>
    <xdr:ext cx="405111" cy="259045"/>
    <xdr:sp macro="" textlink="">
      <xdr:nvSpPr>
        <xdr:cNvPr id="774" name="n_3aveValue【消防施設】&#10;有形固定資産減価償却率">
          <a:extLst>
            <a:ext uri="{FF2B5EF4-FFF2-40B4-BE49-F238E27FC236}">
              <a16:creationId xmlns:a16="http://schemas.microsoft.com/office/drawing/2014/main" id="{00000000-0008-0000-0F00-000006030000}"/>
            </a:ext>
          </a:extLst>
        </xdr:cNvPr>
        <xdr:cNvSpPr txBox="1"/>
      </xdr:nvSpPr>
      <xdr:spPr>
        <a:xfrm>
          <a:off x="13500744" y="1410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43197</xdr:rowOff>
    </xdr:from>
    <xdr:ext cx="405111" cy="259045"/>
    <xdr:sp macro="" textlink="">
      <xdr:nvSpPr>
        <xdr:cNvPr id="775" name="n_4aveValue【消防施設】&#10;有形固定資産減価償却率">
          <a:extLst>
            <a:ext uri="{FF2B5EF4-FFF2-40B4-BE49-F238E27FC236}">
              <a16:creationId xmlns:a16="http://schemas.microsoft.com/office/drawing/2014/main" id="{00000000-0008-0000-0F00-000007030000}"/>
            </a:ext>
          </a:extLst>
        </xdr:cNvPr>
        <xdr:cNvSpPr txBox="1"/>
      </xdr:nvSpPr>
      <xdr:spPr>
        <a:xfrm>
          <a:off x="12611744" y="1410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110507</xdr:rowOff>
    </xdr:from>
    <xdr:ext cx="405111" cy="259045"/>
    <xdr:sp macro="" textlink="">
      <xdr:nvSpPr>
        <xdr:cNvPr id="776" name="n_1mainValue【消防施設】&#10;有形固定資産減価償却率">
          <a:extLst>
            <a:ext uri="{FF2B5EF4-FFF2-40B4-BE49-F238E27FC236}">
              <a16:creationId xmlns:a16="http://schemas.microsoft.com/office/drawing/2014/main" id="{00000000-0008-0000-0F00-000008030000}"/>
            </a:ext>
          </a:extLst>
        </xdr:cNvPr>
        <xdr:cNvSpPr txBox="1"/>
      </xdr:nvSpPr>
      <xdr:spPr>
        <a:xfrm>
          <a:off x="15266044" y="1348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7" name="n_2mainValue【消防施設】&#10;有形固定資産減価償却率">
          <a:extLst>
            <a:ext uri="{FF2B5EF4-FFF2-40B4-BE49-F238E27FC236}">
              <a16:creationId xmlns:a16="http://schemas.microsoft.com/office/drawing/2014/main" id="{00000000-0008-0000-0F00-000009030000}"/>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63516</xdr:rowOff>
    </xdr:from>
    <xdr:ext cx="405111" cy="259045"/>
    <xdr:sp macro="" textlink="">
      <xdr:nvSpPr>
        <xdr:cNvPr id="778" name="n_3mainValue【消防施設】&#10;有形固定資産減価償却率">
          <a:extLst>
            <a:ext uri="{FF2B5EF4-FFF2-40B4-BE49-F238E27FC236}">
              <a16:creationId xmlns:a16="http://schemas.microsoft.com/office/drawing/2014/main" id="{00000000-0008-0000-0F00-00000A030000}"/>
            </a:ext>
          </a:extLst>
        </xdr:cNvPr>
        <xdr:cNvSpPr txBox="1"/>
      </xdr:nvSpPr>
      <xdr:spPr>
        <a:xfrm>
          <a:off x="13500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39388</xdr:rowOff>
    </xdr:from>
    <xdr:ext cx="405111" cy="259045"/>
    <xdr:sp macro="" textlink="">
      <xdr:nvSpPr>
        <xdr:cNvPr id="779" name="n_4mainValue【消防施設】&#10;有形固定資産減価償却率">
          <a:extLst>
            <a:ext uri="{FF2B5EF4-FFF2-40B4-BE49-F238E27FC236}">
              <a16:creationId xmlns:a16="http://schemas.microsoft.com/office/drawing/2014/main" id="{00000000-0008-0000-0F00-00000B030000}"/>
            </a:ext>
          </a:extLst>
        </xdr:cNvPr>
        <xdr:cNvSpPr txBox="1"/>
      </xdr:nvSpPr>
      <xdr:spPr>
        <a:xfrm>
          <a:off x="12611744" y="13755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消防施設】&#10;一人当たり面積グラフ枠">
          <a:extLst>
            <a:ext uri="{FF2B5EF4-FFF2-40B4-BE49-F238E27FC236}">
              <a16:creationId xmlns:a16="http://schemas.microsoft.com/office/drawing/2014/main" id="{00000000-0008-0000-0F00-000022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82</xdr:row>
      <xdr:rowOff>76200</xdr:rowOff>
    </xdr:from>
    <xdr:to>
      <xdr:col>116</xdr:col>
      <xdr:colOff>62864</xdr:colOff>
      <xdr:row>86</xdr:row>
      <xdr:rowOff>97537</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flipV="1">
          <a:off x="22160864" y="14135100"/>
          <a:ext cx="0" cy="70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101364</xdr:rowOff>
    </xdr:from>
    <xdr:ext cx="469744" cy="259045"/>
    <xdr:sp macro="" textlink="">
      <xdr:nvSpPr>
        <xdr:cNvPr id="804" name="【消防施設】&#10;一人当たり面積最小値テキスト">
          <a:extLst>
            <a:ext uri="{FF2B5EF4-FFF2-40B4-BE49-F238E27FC236}">
              <a16:creationId xmlns:a16="http://schemas.microsoft.com/office/drawing/2014/main" id="{00000000-0008-0000-0F00-000024030000}"/>
            </a:ext>
          </a:extLst>
        </xdr:cNvPr>
        <xdr:cNvSpPr txBox="1"/>
      </xdr:nvSpPr>
      <xdr:spPr>
        <a:xfrm>
          <a:off x="22199600" y="1484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97537</xdr:rowOff>
    </xdr:from>
    <xdr:to>
      <xdr:col>116</xdr:col>
      <xdr:colOff>152400</xdr:colOff>
      <xdr:row>86</xdr:row>
      <xdr:rowOff>97537</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22072600" y="1484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22877</xdr:rowOff>
    </xdr:from>
    <xdr:ext cx="469744" cy="259045"/>
    <xdr:sp macro="" textlink="">
      <xdr:nvSpPr>
        <xdr:cNvPr id="806" name="【消防施設】&#10;一人当たり面積最大値テキスト">
          <a:extLst>
            <a:ext uri="{FF2B5EF4-FFF2-40B4-BE49-F238E27FC236}">
              <a16:creationId xmlns:a16="http://schemas.microsoft.com/office/drawing/2014/main" id="{00000000-0008-0000-0F00-000026030000}"/>
            </a:ext>
          </a:extLst>
        </xdr:cNvPr>
        <xdr:cNvSpPr txBox="1"/>
      </xdr:nvSpPr>
      <xdr:spPr>
        <a:xfrm>
          <a:off x="22199600"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82</xdr:row>
      <xdr:rowOff>76200</xdr:rowOff>
    </xdr:from>
    <xdr:to>
      <xdr:col>116</xdr:col>
      <xdr:colOff>152400</xdr:colOff>
      <xdr:row>82</xdr:row>
      <xdr:rowOff>76200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22072600" y="1413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89933</xdr:rowOff>
    </xdr:from>
    <xdr:ext cx="469744" cy="259045"/>
    <xdr:sp macro="" textlink="">
      <xdr:nvSpPr>
        <xdr:cNvPr id="808" name="【消防施設】&#10;一人当たり面積平均値テキスト">
          <a:extLst>
            <a:ext uri="{FF2B5EF4-FFF2-40B4-BE49-F238E27FC236}">
              <a16:creationId xmlns:a16="http://schemas.microsoft.com/office/drawing/2014/main" id="{00000000-0008-0000-0F00-000028030000}"/>
            </a:ext>
          </a:extLst>
        </xdr:cNvPr>
        <xdr:cNvSpPr txBox="1"/>
      </xdr:nvSpPr>
      <xdr:spPr>
        <a:xfrm>
          <a:off x="22199600" y="1466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111506</xdr:rowOff>
    </xdr:from>
    <xdr:to>
      <xdr:col>116</xdr:col>
      <xdr:colOff>114300</xdr:colOff>
      <xdr:row>86</xdr:row>
      <xdr:rowOff>41656</xdr:rowOff>
    </xdr:to>
    <xdr:sp macro="" textlink="">
      <xdr:nvSpPr>
        <xdr:cNvPr id="809" name="フローチャート: 判断 808">
          <a:extLst>
            <a:ext uri="{FF2B5EF4-FFF2-40B4-BE49-F238E27FC236}">
              <a16:creationId xmlns:a16="http://schemas.microsoft.com/office/drawing/2014/main" id="{00000000-0008-0000-0F00-000029030000}"/>
            </a:ext>
          </a:extLst>
        </xdr:cNvPr>
        <xdr:cNvSpPr/>
      </xdr:nvSpPr>
      <xdr:spPr>
        <a:xfrm>
          <a:off x="22110700" y="1468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113030</xdr:rowOff>
    </xdr:from>
    <xdr:to>
      <xdr:col>112</xdr:col>
      <xdr:colOff>38100</xdr:colOff>
      <xdr:row>86</xdr:row>
      <xdr:rowOff>43180</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21272500" y="1468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77</xdr:row>
      <xdr:rowOff>146558</xdr:rowOff>
    </xdr:from>
    <xdr:to>
      <xdr:col>107</xdr:col>
      <xdr:colOff>101600</xdr:colOff>
      <xdr:row>78</xdr:row>
      <xdr:rowOff>76708</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20383500" y="1334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155702</xdr:rowOff>
    </xdr:from>
    <xdr:to>
      <xdr:col>102</xdr:col>
      <xdr:colOff>165100</xdr:colOff>
      <xdr:row>86</xdr:row>
      <xdr:rowOff>85852</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19494500" y="1472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159513</xdr:rowOff>
    </xdr:from>
    <xdr:to>
      <xdr:col>98</xdr:col>
      <xdr:colOff>38100</xdr:colOff>
      <xdr:row>86</xdr:row>
      <xdr:rowOff>89663</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8605500" y="1473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102363</xdr:rowOff>
    </xdr:from>
    <xdr:to>
      <xdr:col>116</xdr:col>
      <xdr:colOff>114300</xdr:colOff>
      <xdr:row>86</xdr:row>
      <xdr:rowOff>32513</xdr:rowOff>
    </xdr:to>
    <xdr:sp macro="" textlink="">
      <xdr:nvSpPr>
        <xdr:cNvPr id="819" name="楕円 818">
          <a:extLst>
            <a:ext uri="{FF2B5EF4-FFF2-40B4-BE49-F238E27FC236}">
              <a16:creationId xmlns:a16="http://schemas.microsoft.com/office/drawing/2014/main" id="{00000000-0008-0000-0F00-000033030000}"/>
            </a:ext>
          </a:extLst>
        </xdr:cNvPr>
        <xdr:cNvSpPr/>
      </xdr:nvSpPr>
      <xdr:spPr>
        <a:xfrm>
          <a:off x="22110700" y="1467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61740</xdr:rowOff>
    </xdr:from>
    <xdr:ext cx="469744" cy="259045"/>
    <xdr:sp macro="" textlink="">
      <xdr:nvSpPr>
        <xdr:cNvPr id="820" name="【消防施設】&#10;一人当たり面積該当値テキスト">
          <a:extLst>
            <a:ext uri="{FF2B5EF4-FFF2-40B4-BE49-F238E27FC236}">
              <a16:creationId xmlns:a16="http://schemas.microsoft.com/office/drawing/2014/main" id="{00000000-0008-0000-0F00-000034030000}"/>
            </a:ext>
          </a:extLst>
        </xdr:cNvPr>
        <xdr:cNvSpPr txBox="1"/>
      </xdr:nvSpPr>
      <xdr:spPr>
        <a:xfrm>
          <a:off x="22199600"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104648</xdr:rowOff>
    </xdr:from>
    <xdr:to>
      <xdr:col>112</xdr:col>
      <xdr:colOff>38100</xdr:colOff>
      <xdr:row>86</xdr:row>
      <xdr:rowOff>34798</xdr:rowOff>
    </xdr:to>
    <xdr:sp macro="" textlink="">
      <xdr:nvSpPr>
        <xdr:cNvPr id="821" name="楕円 820">
          <a:extLst>
            <a:ext uri="{FF2B5EF4-FFF2-40B4-BE49-F238E27FC236}">
              <a16:creationId xmlns:a16="http://schemas.microsoft.com/office/drawing/2014/main" id="{00000000-0008-0000-0F00-000035030000}"/>
            </a:ext>
          </a:extLst>
        </xdr:cNvPr>
        <xdr:cNvSpPr/>
      </xdr:nvSpPr>
      <xdr:spPr>
        <a:xfrm>
          <a:off x="21272500" y="1467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153163</xdr:rowOff>
    </xdr:from>
    <xdr:to>
      <xdr:col>116</xdr:col>
      <xdr:colOff>63500</xdr:colOff>
      <xdr:row>85</xdr:row>
      <xdr:rowOff>155448</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flipV="1">
          <a:off x="21323300" y="1472641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115315</xdr:rowOff>
    </xdr:from>
    <xdr:to>
      <xdr:col>107</xdr:col>
      <xdr:colOff>101600</xdr:colOff>
      <xdr:row>86</xdr:row>
      <xdr:rowOff>45465</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0383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155448</xdr:rowOff>
    </xdr:from>
    <xdr:to>
      <xdr:col>111</xdr:col>
      <xdr:colOff>177800</xdr:colOff>
      <xdr:row>85</xdr:row>
      <xdr:rowOff>166115</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flipV="1">
          <a:off x="20434300" y="14728698"/>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118363</xdr:rowOff>
    </xdr:from>
    <xdr:to>
      <xdr:col>102</xdr:col>
      <xdr:colOff>165100</xdr:colOff>
      <xdr:row>86</xdr:row>
      <xdr:rowOff>48513</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19494500" y="1469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166115</xdr:rowOff>
    </xdr:from>
    <xdr:to>
      <xdr:col>107</xdr:col>
      <xdr:colOff>50800</xdr:colOff>
      <xdr:row>85</xdr:row>
      <xdr:rowOff>169163</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19545300" y="1473936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119887</xdr:rowOff>
    </xdr:from>
    <xdr:to>
      <xdr:col>98</xdr:col>
      <xdr:colOff>38100</xdr:colOff>
      <xdr:row>86</xdr:row>
      <xdr:rowOff>50037</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18605500" y="1469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169163</xdr:rowOff>
    </xdr:from>
    <xdr:to>
      <xdr:col>102</xdr:col>
      <xdr:colOff>114300</xdr:colOff>
      <xdr:row>85</xdr:row>
      <xdr:rowOff>170687</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18656300" y="1474241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34307</xdr:rowOff>
    </xdr:from>
    <xdr:ext cx="469744" cy="259045"/>
    <xdr:sp macro="" textlink="">
      <xdr:nvSpPr>
        <xdr:cNvPr id="829" name="n_1aveValue【消防施設】&#10;一人当たり面積">
          <a:extLst>
            <a:ext uri="{FF2B5EF4-FFF2-40B4-BE49-F238E27FC236}">
              <a16:creationId xmlns:a16="http://schemas.microsoft.com/office/drawing/2014/main" id="{00000000-0008-0000-0F00-00003D030000}"/>
            </a:ext>
          </a:extLst>
        </xdr:cNvPr>
        <xdr:cNvSpPr txBox="1"/>
      </xdr:nvSpPr>
      <xdr:spPr>
        <a:xfrm>
          <a:off x="21075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93235</xdr:rowOff>
    </xdr:from>
    <xdr:ext cx="469744" cy="259045"/>
    <xdr:sp macro="" textlink="">
      <xdr:nvSpPr>
        <xdr:cNvPr id="830" name="n_2aveValue【消防施設】&#10;一人当たり面積">
          <a:extLst>
            <a:ext uri="{FF2B5EF4-FFF2-40B4-BE49-F238E27FC236}">
              <a16:creationId xmlns:a16="http://schemas.microsoft.com/office/drawing/2014/main" id="{00000000-0008-0000-0F00-00003E030000}"/>
            </a:ext>
          </a:extLst>
        </xdr:cNvPr>
        <xdr:cNvSpPr txBox="1"/>
      </xdr:nvSpPr>
      <xdr:spPr>
        <a:xfrm>
          <a:off x="20199427" y="131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76979</xdr:rowOff>
    </xdr:from>
    <xdr:ext cx="469744" cy="259045"/>
    <xdr:sp macro="" textlink="">
      <xdr:nvSpPr>
        <xdr:cNvPr id="831" name="n_3aveValue【消防施設】&#10;一人当たり面積">
          <a:extLst>
            <a:ext uri="{FF2B5EF4-FFF2-40B4-BE49-F238E27FC236}">
              <a16:creationId xmlns:a16="http://schemas.microsoft.com/office/drawing/2014/main" id="{00000000-0008-0000-0F00-00003F030000}"/>
            </a:ext>
          </a:extLst>
        </xdr:cNvPr>
        <xdr:cNvSpPr txBox="1"/>
      </xdr:nvSpPr>
      <xdr:spPr>
        <a:xfrm>
          <a:off x="19310427" y="148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80790</xdr:rowOff>
    </xdr:from>
    <xdr:ext cx="469744" cy="259045"/>
    <xdr:sp macro="" textlink="">
      <xdr:nvSpPr>
        <xdr:cNvPr id="832" name="n_4aveValue【消防施設】&#10;一人当たり面積">
          <a:extLst>
            <a:ext uri="{FF2B5EF4-FFF2-40B4-BE49-F238E27FC236}">
              <a16:creationId xmlns:a16="http://schemas.microsoft.com/office/drawing/2014/main" id="{00000000-0008-0000-0F00-000040030000}"/>
            </a:ext>
          </a:extLst>
        </xdr:cNvPr>
        <xdr:cNvSpPr txBox="1"/>
      </xdr:nvSpPr>
      <xdr:spPr>
        <a:xfrm>
          <a:off x="18421427" y="1482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51325</xdr:rowOff>
    </xdr:from>
    <xdr:ext cx="469744" cy="259045"/>
    <xdr:sp macro="" textlink="">
      <xdr:nvSpPr>
        <xdr:cNvPr id="833" name="n_1mainValue【消防施設】&#10;一人当たり面積">
          <a:extLst>
            <a:ext uri="{FF2B5EF4-FFF2-40B4-BE49-F238E27FC236}">
              <a16:creationId xmlns:a16="http://schemas.microsoft.com/office/drawing/2014/main" id="{00000000-0008-0000-0F00-000041030000}"/>
            </a:ext>
          </a:extLst>
        </xdr:cNvPr>
        <xdr:cNvSpPr txBox="1"/>
      </xdr:nvSpPr>
      <xdr:spPr>
        <a:xfrm>
          <a:off x="21075727" y="1445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36592</xdr:rowOff>
    </xdr:from>
    <xdr:ext cx="469744" cy="259045"/>
    <xdr:sp macro="" textlink="">
      <xdr:nvSpPr>
        <xdr:cNvPr id="834" name="n_2mainValue【消防施設】&#10;一人当たり面積">
          <a:extLst>
            <a:ext uri="{FF2B5EF4-FFF2-40B4-BE49-F238E27FC236}">
              <a16:creationId xmlns:a16="http://schemas.microsoft.com/office/drawing/2014/main" id="{00000000-0008-0000-0F00-000042030000}"/>
            </a:ext>
          </a:extLst>
        </xdr:cNvPr>
        <xdr:cNvSpPr txBox="1"/>
      </xdr:nvSpPr>
      <xdr:spPr>
        <a:xfrm>
          <a:off x="20199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65040</xdr:rowOff>
    </xdr:from>
    <xdr:ext cx="469744" cy="259045"/>
    <xdr:sp macro="" textlink="">
      <xdr:nvSpPr>
        <xdr:cNvPr id="835" name="n_3mainValue【消防施設】&#10;一人当たり面積">
          <a:extLst>
            <a:ext uri="{FF2B5EF4-FFF2-40B4-BE49-F238E27FC236}">
              <a16:creationId xmlns:a16="http://schemas.microsoft.com/office/drawing/2014/main" id="{00000000-0008-0000-0F00-000043030000}"/>
            </a:ext>
          </a:extLst>
        </xdr:cNvPr>
        <xdr:cNvSpPr txBox="1"/>
      </xdr:nvSpPr>
      <xdr:spPr>
        <a:xfrm>
          <a:off x="19310427" y="1446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66564</xdr:rowOff>
    </xdr:from>
    <xdr:ext cx="469744" cy="259045"/>
    <xdr:sp macro="" textlink="">
      <xdr:nvSpPr>
        <xdr:cNvPr id="836" name="n_4mainValue【消防施設】&#10;一人当たり面積">
          <a:extLst>
            <a:ext uri="{FF2B5EF4-FFF2-40B4-BE49-F238E27FC236}">
              <a16:creationId xmlns:a16="http://schemas.microsoft.com/office/drawing/2014/main" id="{00000000-0008-0000-0F00-000044030000}"/>
            </a:ext>
          </a:extLst>
        </xdr:cNvPr>
        <xdr:cNvSpPr txBox="1"/>
      </xdr:nvSpPr>
      <xdr:spPr>
        <a:xfrm>
          <a:off x="18421427" y="1446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1" name="【庁舎】&#10;有形固定資産減価償却率グラフ枠">
          <a:extLst>
            <a:ext uri="{FF2B5EF4-FFF2-40B4-BE49-F238E27FC236}">
              <a16:creationId xmlns:a16="http://schemas.microsoft.com/office/drawing/2014/main" id="{00000000-0008-0000-0F00-00005D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58238</xdr:rowOff>
    </xdr:from>
    <xdr:to>
      <xdr:col>85</xdr:col>
      <xdr:colOff>126364</xdr:colOff>
      <xdr:row>109</xdr:row>
      <xdr:rowOff>35379</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flipV="1">
          <a:off x="16318864" y="17203238"/>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3" name="【庁舎】&#10;有形固定資産減価償却率最小値テキスト">
          <a:extLst>
            <a:ext uri="{FF2B5EF4-FFF2-40B4-BE49-F238E27FC236}">
              <a16:creationId xmlns:a16="http://schemas.microsoft.com/office/drawing/2014/main" id="{00000000-0008-0000-0F00-00005F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4915</xdr:rowOff>
    </xdr:from>
    <xdr:ext cx="340478" cy="259045"/>
    <xdr:sp macro="" textlink="">
      <xdr:nvSpPr>
        <xdr:cNvPr id="865" name="【庁舎】&#10;有形固定資産減価償却率最大値テキスト">
          <a:extLst>
            <a:ext uri="{FF2B5EF4-FFF2-40B4-BE49-F238E27FC236}">
              <a16:creationId xmlns:a16="http://schemas.microsoft.com/office/drawing/2014/main" id="{00000000-0008-0000-0F00-000061030000}"/>
            </a:ext>
          </a:extLst>
        </xdr:cNvPr>
        <xdr:cNvSpPr txBox="1"/>
      </xdr:nvSpPr>
      <xdr:spPr>
        <a:xfrm>
          <a:off x="16357600" y="1697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58238</xdr:rowOff>
    </xdr:from>
    <xdr:to>
      <xdr:col>86</xdr:col>
      <xdr:colOff>25400</xdr:colOff>
      <xdr:row>100</xdr:row>
      <xdr:rowOff>58238</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6230600" y="1720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67" name="【庁舎】&#10;有形固定資産減価償却率平均値テキスト">
          <a:extLst>
            <a:ext uri="{FF2B5EF4-FFF2-40B4-BE49-F238E27FC236}">
              <a16:creationId xmlns:a16="http://schemas.microsoft.com/office/drawing/2014/main" id="{00000000-0008-0000-0F00-000063030000}"/>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68" name="フローチャート: 判断 867">
          <a:extLst>
            <a:ext uri="{FF2B5EF4-FFF2-40B4-BE49-F238E27FC236}">
              <a16:creationId xmlns:a16="http://schemas.microsoft.com/office/drawing/2014/main" id="{00000000-0008-0000-0F00-00006403000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5806</xdr:rowOff>
    </xdr:from>
    <xdr:to>
      <xdr:col>81</xdr:col>
      <xdr:colOff>101600</xdr:colOff>
      <xdr:row>104</xdr:row>
      <xdr:rowOff>107406</xdr:rowOff>
    </xdr:to>
    <xdr:sp macro="" textlink="">
      <xdr:nvSpPr>
        <xdr:cNvPr id="869" name="フローチャート: 判断 868">
          <a:extLst>
            <a:ext uri="{FF2B5EF4-FFF2-40B4-BE49-F238E27FC236}">
              <a16:creationId xmlns:a16="http://schemas.microsoft.com/office/drawing/2014/main" id="{00000000-0008-0000-0F00-000065030000}"/>
            </a:ext>
          </a:extLst>
        </xdr:cNvPr>
        <xdr:cNvSpPr/>
      </xdr:nvSpPr>
      <xdr:spPr>
        <a:xfrm>
          <a:off x="15430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4541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123371</xdr:rowOff>
    </xdr:from>
    <xdr:to>
      <xdr:col>72</xdr:col>
      <xdr:colOff>38100</xdr:colOff>
      <xdr:row>104</xdr:row>
      <xdr:rowOff>53521</xdr:rowOff>
    </xdr:to>
    <xdr:sp macro=""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3652500" y="1778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144599</xdr:rowOff>
    </xdr:from>
    <xdr:to>
      <xdr:col>67</xdr:col>
      <xdr:colOff>101600</xdr:colOff>
      <xdr:row>104</xdr:row>
      <xdr:rowOff>74749</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2763500" y="1780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F00-000069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F00-00006A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126637</xdr:rowOff>
    </xdr:from>
    <xdr:to>
      <xdr:col>85</xdr:col>
      <xdr:colOff>177800</xdr:colOff>
      <xdr:row>103</xdr:row>
      <xdr:rowOff>56787</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626870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149514</xdr:rowOff>
    </xdr:from>
    <xdr:ext cx="405111" cy="259045"/>
    <xdr:sp macro="" textlink="">
      <xdr:nvSpPr>
        <xdr:cNvPr id="879" name="【庁舎】&#10;有形固定資産減価償却率該当値テキスト">
          <a:extLst>
            <a:ext uri="{FF2B5EF4-FFF2-40B4-BE49-F238E27FC236}">
              <a16:creationId xmlns:a16="http://schemas.microsoft.com/office/drawing/2014/main" id="{00000000-0008-0000-0F00-00006F030000}"/>
            </a:ext>
          </a:extLst>
        </xdr:cNvPr>
        <xdr:cNvSpPr txBox="1"/>
      </xdr:nvSpPr>
      <xdr:spPr>
        <a:xfrm>
          <a:off x="16357600" y="1746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89081</xdr:rowOff>
    </xdr:from>
    <xdr:to>
      <xdr:col>81</xdr:col>
      <xdr:colOff>101600</xdr:colOff>
      <xdr:row>103</xdr:row>
      <xdr:rowOff>19231</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5430500" y="1757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139881</xdr:rowOff>
    </xdr:from>
    <xdr:to>
      <xdr:col>85</xdr:col>
      <xdr:colOff>127000</xdr:colOff>
      <xdr:row>103</xdr:row>
      <xdr:rowOff>5987</xdr:rowOff>
    </xdr:to>
    <xdr:cxnSp macro="">
      <xdr:nvCxnSpPr>
        <xdr:cNvPr id="881" name="直線コネクタ 880">
          <a:extLst>
            <a:ext uri="{FF2B5EF4-FFF2-40B4-BE49-F238E27FC236}">
              <a16:creationId xmlns:a16="http://schemas.microsoft.com/office/drawing/2014/main" id="{00000000-0008-0000-0F00-000071030000}"/>
            </a:ext>
          </a:extLst>
        </xdr:cNvPr>
        <xdr:cNvCxnSpPr/>
      </xdr:nvCxnSpPr>
      <xdr:spPr>
        <a:xfrm>
          <a:off x="15481300" y="1762778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54792</xdr:rowOff>
    </xdr:from>
    <xdr:to>
      <xdr:col>76</xdr:col>
      <xdr:colOff>165100</xdr:colOff>
      <xdr:row>102</xdr:row>
      <xdr:rowOff>156392</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4541500" y="1754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105592</xdr:rowOff>
    </xdr:from>
    <xdr:to>
      <xdr:col>81</xdr:col>
      <xdr:colOff>50800</xdr:colOff>
      <xdr:row>102</xdr:row>
      <xdr:rowOff>139881</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4592300" y="1759349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30299</xdr:rowOff>
    </xdr:from>
    <xdr:to>
      <xdr:col>72</xdr:col>
      <xdr:colOff>38100</xdr:colOff>
      <xdr:row>102</xdr:row>
      <xdr:rowOff>131899</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3652500" y="1751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81099</xdr:rowOff>
    </xdr:from>
    <xdr:to>
      <xdr:col>76</xdr:col>
      <xdr:colOff>114300</xdr:colOff>
      <xdr:row>102</xdr:row>
      <xdr:rowOff>105592</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3703300" y="1756899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156029</xdr:rowOff>
    </xdr:from>
    <xdr:to>
      <xdr:col>67</xdr:col>
      <xdr:colOff>101600</xdr:colOff>
      <xdr:row>102</xdr:row>
      <xdr:rowOff>86179</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2763500" y="1747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35379</xdr:rowOff>
    </xdr:from>
    <xdr:to>
      <xdr:col>71</xdr:col>
      <xdr:colOff>177800</xdr:colOff>
      <xdr:row>102</xdr:row>
      <xdr:rowOff>81099</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2814300" y="1752327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98533</xdr:rowOff>
    </xdr:from>
    <xdr:ext cx="405111" cy="259045"/>
    <xdr:sp macro="" textlink="">
      <xdr:nvSpPr>
        <xdr:cNvPr id="888" name="n_1aveValue【庁舎】&#10;有形固定資産減価償却率">
          <a:extLst>
            <a:ext uri="{FF2B5EF4-FFF2-40B4-BE49-F238E27FC236}">
              <a16:creationId xmlns:a16="http://schemas.microsoft.com/office/drawing/2014/main" id="{00000000-0008-0000-0F00-000078030000}"/>
            </a:ext>
          </a:extLst>
        </xdr:cNvPr>
        <xdr:cNvSpPr txBox="1"/>
      </xdr:nvSpPr>
      <xdr:spPr>
        <a:xfrm>
          <a:off x="152660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132822</xdr:rowOff>
    </xdr:from>
    <xdr:ext cx="405111" cy="259045"/>
    <xdr:sp macro="" textlink="">
      <xdr:nvSpPr>
        <xdr:cNvPr id="889" name="n_2aveValue【庁舎】&#10;有形固定資産減価償却率">
          <a:extLst>
            <a:ext uri="{FF2B5EF4-FFF2-40B4-BE49-F238E27FC236}">
              <a16:creationId xmlns:a16="http://schemas.microsoft.com/office/drawing/2014/main" id="{00000000-0008-0000-0F00-000079030000}"/>
            </a:ext>
          </a:extLst>
        </xdr:cNvPr>
        <xdr:cNvSpPr txBox="1"/>
      </xdr:nvSpPr>
      <xdr:spPr>
        <a:xfrm>
          <a:off x="14389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44648</xdr:rowOff>
    </xdr:from>
    <xdr:ext cx="405111" cy="259045"/>
    <xdr:sp macro="" textlink="">
      <xdr:nvSpPr>
        <xdr:cNvPr id="890" name="n_3aveValue【庁舎】&#10;有形固定資産減価償却率">
          <a:extLst>
            <a:ext uri="{FF2B5EF4-FFF2-40B4-BE49-F238E27FC236}">
              <a16:creationId xmlns:a16="http://schemas.microsoft.com/office/drawing/2014/main" id="{00000000-0008-0000-0F00-00007A030000}"/>
            </a:ext>
          </a:extLst>
        </xdr:cNvPr>
        <xdr:cNvSpPr txBox="1"/>
      </xdr:nvSpPr>
      <xdr:spPr>
        <a:xfrm>
          <a:off x="13500744" y="1787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65876</xdr:rowOff>
    </xdr:from>
    <xdr:ext cx="405111" cy="259045"/>
    <xdr:sp macro="" textlink="">
      <xdr:nvSpPr>
        <xdr:cNvPr id="891" name="n_4aveValue【庁舎】&#10;有形固定資産減価償却率">
          <a:extLst>
            <a:ext uri="{FF2B5EF4-FFF2-40B4-BE49-F238E27FC236}">
              <a16:creationId xmlns:a16="http://schemas.microsoft.com/office/drawing/2014/main" id="{00000000-0008-0000-0F00-00007B030000}"/>
            </a:ext>
          </a:extLst>
        </xdr:cNvPr>
        <xdr:cNvSpPr txBox="1"/>
      </xdr:nvSpPr>
      <xdr:spPr>
        <a:xfrm>
          <a:off x="12611744" y="1789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35758</xdr:rowOff>
    </xdr:from>
    <xdr:ext cx="405111" cy="259045"/>
    <xdr:sp macro="" textlink="">
      <xdr:nvSpPr>
        <xdr:cNvPr id="892" name="n_1main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35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1469</xdr:rowOff>
    </xdr:from>
    <xdr:ext cx="405111" cy="259045"/>
    <xdr:sp macro="" textlink="">
      <xdr:nvSpPr>
        <xdr:cNvPr id="893" name="n_2main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31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148426</xdr:rowOff>
    </xdr:from>
    <xdr:ext cx="405111" cy="259045"/>
    <xdr:sp macro="" textlink="">
      <xdr:nvSpPr>
        <xdr:cNvPr id="894" name="n_3main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29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102706</xdr:rowOff>
    </xdr:from>
    <xdr:ext cx="405111" cy="259045"/>
    <xdr:sp macro="" textlink="">
      <xdr:nvSpPr>
        <xdr:cNvPr id="895" name="n_4mainValue【庁舎】&#10;有形固定資産減価償却率">
          <a:extLst>
            <a:ext uri="{FF2B5EF4-FFF2-40B4-BE49-F238E27FC236}">
              <a16:creationId xmlns:a16="http://schemas.microsoft.com/office/drawing/2014/main" id="{00000000-0008-0000-0F00-00007F030000}"/>
            </a:ext>
          </a:extLst>
        </xdr:cNvPr>
        <xdr:cNvSpPr txBox="1"/>
      </xdr:nvSpPr>
      <xdr:spPr>
        <a:xfrm>
          <a:off x="1261174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00000000-0008-0000-0F00-000081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56198</xdr:rowOff>
    </xdr:from>
    <xdr:to>
      <xdr:col>116</xdr:col>
      <xdr:colOff>62864</xdr:colOff>
      <xdr:row>108</xdr:row>
      <xdr:rowOff>53339</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22160864" y="17201198"/>
          <a:ext cx="0" cy="1368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22199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22072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2875</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22199600" y="169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56198</xdr:rowOff>
    </xdr:from>
    <xdr:to>
      <xdr:col>116</xdr:col>
      <xdr:colOff>152400</xdr:colOff>
      <xdr:row>100</xdr:row>
      <xdr:rowOff>56198</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22072600" y="17201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169704</xdr:rowOff>
    </xdr:from>
    <xdr:to>
      <xdr:col>112</xdr:col>
      <xdr:colOff>38100</xdr:colOff>
      <xdr:row>106</xdr:row>
      <xdr:rowOff>99854</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21272500" y="18171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6826</xdr:rowOff>
    </xdr:from>
    <xdr:to>
      <xdr:col>107</xdr:col>
      <xdr:colOff>101600</xdr:colOff>
      <xdr:row>106</xdr:row>
      <xdr:rowOff>108426</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20383500" y="1818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143987</xdr:rowOff>
    </xdr:from>
    <xdr:to>
      <xdr:col>102</xdr:col>
      <xdr:colOff>165100</xdr:colOff>
      <xdr:row>107</xdr:row>
      <xdr:rowOff>74137</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9494500" y="1831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158274</xdr:rowOff>
    </xdr:from>
    <xdr:to>
      <xdr:col>98</xdr:col>
      <xdr:colOff>38100</xdr:colOff>
      <xdr:row>107</xdr:row>
      <xdr:rowOff>88424</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8605500" y="1833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68263</xdr:rowOff>
    </xdr:from>
    <xdr:to>
      <xdr:col>116</xdr:col>
      <xdr:colOff>114300</xdr:colOff>
      <xdr:row>106</xdr:row>
      <xdr:rowOff>169863</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2110700" y="1824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46690</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22199600"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79693</xdr:rowOff>
    </xdr:from>
    <xdr:to>
      <xdr:col>112</xdr:col>
      <xdr:colOff>38100</xdr:colOff>
      <xdr:row>107</xdr:row>
      <xdr:rowOff>9843</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21272500" y="1825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119063</xdr:rowOff>
    </xdr:from>
    <xdr:to>
      <xdr:col>116</xdr:col>
      <xdr:colOff>63500</xdr:colOff>
      <xdr:row>106</xdr:row>
      <xdr:rowOff>130493</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21323300" y="1829276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91123</xdr:rowOff>
    </xdr:from>
    <xdr:to>
      <xdr:col>107</xdr:col>
      <xdr:colOff>101600</xdr:colOff>
      <xdr:row>107</xdr:row>
      <xdr:rowOff>21273</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0383500" y="1826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130493</xdr:rowOff>
    </xdr:from>
    <xdr:to>
      <xdr:col>111</xdr:col>
      <xdr:colOff>177800</xdr:colOff>
      <xdr:row>106</xdr:row>
      <xdr:rowOff>141923</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20434300" y="1830419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98267</xdr:rowOff>
    </xdr:from>
    <xdr:to>
      <xdr:col>102</xdr:col>
      <xdr:colOff>165100</xdr:colOff>
      <xdr:row>107</xdr:row>
      <xdr:rowOff>28417</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9494500" y="1827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141923</xdr:rowOff>
    </xdr:from>
    <xdr:to>
      <xdr:col>107</xdr:col>
      <xdr:colOff>50800</xdr:colOff>
      <xdr:row>106</xdr:row>
      <xdr:rowOff>149067</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9545300" y="18315623"/>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106838</xdr:rowOff>
    </xdr:from>
    <xdr:to>
      <xdr:col>98</xdr:col>
      <xdr:colOff>38100</xdr:colOff>
      <xdr:row>107</xdr:row>
      <xdr:rowOff>36988</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8605500" y="1828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149067</xdr:rowOff>
    </xdr:from>
    <xdr:to>
      <xdr:col>102</xdr:col>
      <xdr:colOff>114300</xdr:colOff>
      <xdr:row>106</xdr:row>
      <xdr:rowOff>157638</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8656300" y="18322767"/>
          <a:ext cx="889000" cy="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116381</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21075727" y="1794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124953</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20199427" y="1795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65264</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9310427" y="1841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79551</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8421427" y="1842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970</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21075727" y="1834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12400</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20199427" y="18357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44944</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9310427" y="1804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53515</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8421427" y="1805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市民会館及び</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の有形固定資産原価償却率は、類似団体を若干上回っているものの、それ以外の類型においては、類似団体を下回っている。合併特例債に活用により、新設・集約化が進み、今後の施設整備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年度に策定した公共施設等総合管理計画に基づいて更新、改修、用途廃止を進めることとなるため、有形固定資産減価償却率に大きな変動はないと考えている。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また、維持管理経費の増加をケアしつつ、策定を進めている個別施設計画に基づいて、更なる集約化、複合化を進めるとともに、老朽化対策にも取り組んでいくこととしている。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81</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82</v>
      </c>
      <c r="C2" s="182"/>
      <c r="D2" s="183"/>
    </row>
    <row r="3" spans="1:119" ht="18.75" customHeight="1" thickBot="1" x14ac:dyDescent="0.25">
      <c r="A3" s="181"/>
      <c r="B3" s="416" t="s">
        <v>83</v>
      </c>
      <c r="C3" s="417"/>
      <c r="D3" s="417"/>
      <c r="E3" s="418"/>
      <c r="F3" s="418"/>
      <c r="G3" s="418"/>
      <c r="H3" s="418"/>
      <c r="I3" s="418"/>
      <c r="J3" s="418"/>
      <c r="K3" s="418"/>
      <c r="L3" s="418" t="s">
        <v>84</v>
      </c>
      <c r="M3" s="418"/>
      <c r="N3" s="418"/>
      <c r="O3" s="418"/>
      <c r="P3" s="418"/>
      <c r="Q3" s="418"/>
      <c r="R3" s="425"/>
      <c r="S3" s="425"/>
      <c r="T3" s="425"/>
      <c r="U3" s="425"/>
      <c r="V3" s="426"/>
      <c r="W3" s="400" t="s">
        <v>85</v>
      </c>
      <c r="X3" s="401"/>
      <c r="Y3" s="401"/>
      <c r="Z3" s="401"/>
      <c r="AA3" s="401"/>
      <c r="AB3" s="417"/>
      <c r="AC3" s="425" t="s">
        <v>86</v>
      </c>
      <c r="AD3" s="401"/>
      <c r="AE3" s="401"/>
      <c r="AF3" s="401"/>
      <c r="AG3" s="401"/>
      <c r="AH3" s="401"/>
      <c r="AI3" s="401"/>
      <c r="AJ3" s="401"/>
      <c r="AK3" s="401"/>
      <c r="AL3" s="402"/>
      <c r="AM3" s="400" t="s">
        <v>87</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88</v>
      </c>
      <c r="BO3" s="401"/>
      <c r="BP3" s="401"/>
      <c r="BQ3" s="401"/>
      <c r="BR3" s="401"/>
      <c r="BS3" s="401"/>
      <c r="BT3" s="401"/>
      <c r="BU3" s="402"/>
      <c r="BV3" s="400" t="s">
        <v>89</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90</v>
      </c>
      <c r="CU3" s="401"/>
      <c r="CV3" s="401"/>
      <c r="CW3" s="401"/>
      <c r="CX3" s="401"/>
      <c r="CY3" s="401"/>
      <c r="CZ3" s="401"/>
      <c r="DA3" s="402"/>
      <c r="DB3" s="400" t="s">
        <v>91</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92</v>
      </c>
      <c r="AZ4" s="404"/>
      <c r="BA4" s="404"/>
      <c r="BB4" s="404"/>
      <c r="BC4" s="404"/>
      <c r="BD4" s="404"/>
      <c r="BE4" s="404"/>
      <c r="BF4" s="404"/>
      <c r="BG4" s="404"/>
      <c r="BH4" s="404"/>
      <c r="BI4" s="404"/>
      <c r="BJ4" s="404"/>
      <c r="BK4" s="404"/>
      <c r="BL4" s="404"/>
      <c r="BM4" s="405"/>
      <c r="BN4" s="406">
        <v>28742374</v>
      </c>
      <c r="BO4" s="407"/>
      <c r="BP4" s="407"/>
      <c r="BQ4" s="407"/>
      <c r="BR4" s="407"/>
      <c r="BS4" s="407"/>
      <c r="BT4" s="407"/>
      <c r="BU4" s="408"/>
      <c r="BV4" s="406">
        <v>28421808</v>
      </c>
      <c r="BW4" s="407"/>
      <c r="BX4" s="407"/>
      <c r="BY4" s="407"/>
      <c r="BZ4" s="407"/>
      <c r="CA4" s="407"/>
      <c r="CB4" s="407"/>
      <c r="CC4" s="408"/>
      <c r="CD4" s="409" t="s">
        <v>93</v>
      </c>
      <c r="CE4" s="410"/>
      <c r="CF4" s="410"/>
      <c r="CG4" s="410"/>
      <c r="CH4" s="410"/>
      <c r="CI4" s="410"/>
      <c r="CJ4" s="410"/>
      <c r="CK4" s="410"/>
      <c r="CL4" s="410"/>
      <c r="CM4" s="410"/>
      <c r="CN4" s="410"/>
      <c r="CO4" s="410"/>
      <c r="CP4" s="410"/>
      <c r="CQ4" s="410"/>
      <c r="CR4" s="410"/>
      <c r="CS4" s="411"/>
      <c r="CT4" s="412">
        <v>6.1</v>
      </c>
      <c r="CU4" s="413"/>
      <c r="CV4" s="413"/>
      <c r="CW4" s="413"/>
      <c r="CX4" s="413"/>
      <c r="CY4" s="413"/>
      <c r="CZ4" s="413"/>
      <c r="DA4" s="414"/>
      <c r="DB4" s="412">
        <v>5.6</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94</v>
      </c>
      <c r="AN5" s="473"/>
      <c r="AO5" s="473"/>
      <c r="AP5" s="473"/>
      <c r="AQ5" s="473"/>
      <c r="AR5" s="473"/>
      <c r="AS5" s="473"/>
      <c r="AT5" s="474"/>
      <c r="AU5" s="475" t="s">
        <v>95</v>
      </c>
      <c r="AV5" s="476"/>
      <c r="AW5" s="476"/>
      <c r="AX5" s="476"/>
      <c r="AY5" s="477" t="s">
        <v>96</v>
      </c>
      <c r="AZ5" s="478"/>
      <c r="BA5" s="478"/>
      <c r="BB5" s="478"/>
      <c r="BC5" s="478"/>
      <c r="BD5" s="478"/>
      <c r="BE5" s="478"/>
      <c r="BF5" s="478"/>
      <c r="BG5" s="478"/>
      <c r="BH5" s="478"/>
      <c r="BI5" s="478"/>
      <c r="BJ5" s="478"/>
      <c r="BK5" s="478"/>
      <c r="BL5" s="478"/>
      <c r="BM5" s="479"/>
      <c r="BN5" s="443">
        <v>27690584</v>
      </c>
      <c r="BO5" s="444"/>
      <c r="BP5" s="444"/>
      <c r="BQ5" s="444"/>
      <c r="BR5" s="444"/>
      <c r="BS5" s="444"/>
      <c r="BT5" s="444"/>
      <c r="BU5" s="445"/>
      <c r="BV5" s="443">
        <v>27473994</v>
      </c>
      <c r="BW5" s="444"/>
      <c r="BX5" s="444"/>
      <c r="BY5" s="444"/>
      <c r="BZ5" s="444"/>
      <c r="CA5" s="444"/>
      <c r="CB5" s="444"/>
      <c r="CC5" s="445"/>
      <c r="CD5" s="446" t="s">
        <v>97</v>
      </c>
      <c r="CE5" s="447"/>
      <c r="CF5" s="447"/>
      <c r="CG5" s="447"/>
      <c r="CH5" s="447"/>
      <c r="CI5" s="447"/>
      <c r="CJ5" s="447"/>
      <c r="CK5" s="447"/>
      <c r="CL5" s="447"/>
      <c r="CM5" s="447"/>
      <c r="CN5" s="447"/>
      <c r="CO5" s="447"/>
      <c r="CP5" s="447"/>
      <c r="CQ5" s="447"/>
      <c r="CR5" s="447"/>
      <c r="CS5" s="448"/>
      <c r="CT5" s="440">
        <v>99.5</v>
      </c>
      <c r="CU5" s="441"/>
      <c r="CV5" s="441"/>
      <c r="CW5" s="441"/>
      <c r="CX5" s="441"/>
      <c r="CY5" s="441"/>
      <c r="CZ5" s="441"/>
      <c r="DA5" s="442"/>
      <c r="DB5" s="440">
        <v>97.3</v>
      </c>
      <c r="DC5" s="441"/>
      <c r="DD5" s="441"/>
      <c r="DE5" s="441"/>
      <c r="DF5" s="441"/>
      <c r="DG5" s="441"/>
      <c r="DH5" s="441"/>
      <c r="DI5" s="442"/>
    </row>
    <row r="6" spans="1:119" ht="18.75" customHeight="1" x14ac:dyDescent="0.2">
      <c r="A6" s="181"/>
      <c r="B6" s="449" t="s">
        <v>98</v>
      </c>
      <c r="C6" s="450"/>
      <c r="D6" s="450"/>
      <c r="E6" s="451"/>
      <c r="F6" s="451"/>
      <c r="G6" s="451"/>
      <c r="H6" s="451"/>
      <c r="I6" s="451"/>
      <c r="J6" s="451"/>
      <c r="K6" s="451"/>
      <c r="L6" s="451" t="s">
        <v>99</v>
      </c>
      <c r="M6" s="451"/>
      <c r="N6" s="451"/>
      <c r="O6" s="451"/>
      <c r="P6" s="451"/>
      <c r="Q6" s="451"/>
      <c r="R6" s="455"/>
      <c r="S6" s="455"/>
      <c r="T6" s="455"/>
      <c r="U6" s="455"/>
      <c r="V6" s="456"/>
      <c r="W6" s="459" t="s">
        <v>100</v>
      </c>
      <c r="X6" s="460"/>
      <c r="Y6" s="460"/>
      <c r="Z6" s="460"/>
      <c r="AA6" s="460"/>
      <c r="AB6" s="450"/>
      <c r="AC6" s="463" t="s">
        <v>101</v>
      </c>
      <c r="AD6" s="464"/>
      <c r="AE6" s="464"/>
      <c r="AF6" s="464"/>
      <c r="AG6" s="464"/>
      <c r="AH6" s="464"/>
      <c r="AI6" s="464"/>
      <c r="AJ6" s="464"/>
      <c r="AK6" s="464"/>
      <c r="AL6" s="465"/>
      <c r="AM6" s="472" t="s">
        <v>102</v>
      </c>
      <c r="AN6" s="473"/>
      <c r="AO6" s="473"/>
      <c r="AP6" s="473"/>
      <c r="AQ6" s="473"/>
      <c r="AR6" s="473"/>
      <c r="AS6" s="473"/>
      <c r="AT6" s="474"/>
      <c r="AU6" s="475" t="s">
        <v>103</v>
      </c>
      <c r="AV6" s="476"/>
      <c r="AW6" s="476"/>
      <c r="AX6" s="476"/>
      <c r="AY6" s="477" t="s">
        <v>104</v>
      </c>
      <c r="AZ6" s="478"/>
      <c r="BA6" s="478"/>
      <c r="BB6" s="478"/>
      <c r="BC6" s="478"/>
      <c r="BD6" s="478"/>
      <c r="BE6" s="478"/>
      <c r="BF6" s="478"/>
      <c r="BG6" s="478"/>
      <c r="BH6" s="478"/>
      <c r="BI6" s="478"/>
      <c r="BJ6" s="478"/>
      <c r="BK6" s="478"/>
      <c r="BL6" s="478"/>
      <c r="BM6" s="479"/>
      <c r="BN6" s="443">
        <v>1051790</v>
      </c>
      <c r="BO6" s="444"/>
      <c r="BP6" s="444"/>
      <c r="BQ6" s="444"/>
      <c r="BR6" s="444"/>
      <c r="BS6" s="444"/>
      <c r="BT6" s="444"/>
      <c r="BU6" s="445"/>
      <c r="BV6" s="443">
        <v>947814</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100.7</v>
      </c>
      <c r="CU6" s="481"/>
      <c r="CV6" s="481"/>
      <c r="CW6" s="481"/>
      <c r="CX6" s="481"/>
      <c r="CY6" s="481"/>
      <c r="CZ6" s="481"/>
      <c r="DA6" s="482"/>
      <c r="DB6" s="480">
        <v>100.5</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107</v>
      </c>
      <c r="AV7" s="476"/>
      <c r="AW7" s="476"/>
      <c r="AX7" s="476"/>
      <c r="AY7" s="477" t="s">
        <v>108</v>
      </c>
      <c r="AZ7" s="478"/>
      <c r="BA7" s="478"/>
      <c r="BB7" s="478"/>
      <c r="BC7" s="478"/>
      <c r="BD7" s="478"/>
      <c r="BE7" s="478"/>
      <c r="BF7" s="478"/>
      <c r="BG7" s="478"/>
      <c r="BH7" s="478"/>
      <c r="BI7" s="478"/>
      <c r="BJ7" s="478"/>
      <c r="BK7" s="478"/>
      <c r="BL7" s="478"/>
      <c r="BM7" s="479"/>
      <c r="BN7" s="443">
        <v>77180</v>
      </c>
      <c r="BO7" s="444"/>
      <c r="BP7" s="444"/>
      <c r="BQ7" s="444"/>
      <c r="BR7" s="444"/>
      <c r="BS7" s="444"/>
      <c r="BT7" s="444"/>
      <c r="BU7" s="445"/>
      <c r="BV7" s="443">
        <v>4488</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15955927</v>
      </c>
      <c r="CU7" s="444"/>
      <c r="CV7" s="444"/>
      <c r="CW7" s="444"/>
      <c r="CX7" s="444"/>
      <c r="CY7" s="444"/>
      <c r="CZ7" s="444"/>
      <c r="DA7" s="445"/>
      <c r="DB7" s="443">
        <v>16874344</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111</v>
      </c>
      <c r="AV8" s="476"/>
      <c r="AW8" s="476"/>
      <c r="AX8" s="476"/>
      <c r="AY8" s="477" t="s">
        <v>112</v>
      </c>
      <c r="AZ8" s="478"/>
      <c r="BA8" s="478"/>
      <c r="BB8" s="478"/>
      <c r="BC8" s="478"/>
      <c r="BD8" s="478"/>
      <c r="BE8" s="478"/>
      <c r="BF8" s="478"/>
      <c r="BG8" s="478"/>
      <c r="BH8" s="478"/>
      <c r="BI8" s="478"/>
      <c r="BJ8" s="478"/>
      <c r="BK8" s="478"/>
      <c r="BL8" s="478"/>
      <c r="BM8" s="479"/>
      <c r="BN8" s="443">
        <v>974610</v>
      </c>
      <c r="BO8" s="444"/>
      <c r="BP8" s="444"/>
      <c r="BQ8" s="444"/>
      <c r="BR8" s="444"/>
      <c r="BS8" s="444"/>
      <c r="BT8" s="444"/>
      <c r="BU8" s="445"/>
      <c r="BV8" s="443">
        <v>943326</v>
      </c>
      <c r="BW8" s="444"/>
      <c r="BX8" s="444"/>
      <c r="BY8" s="444"/>
      <c r="BZ8" s="444"/>
      <c r="CA8" s="444"/>
      <c r="CB8" s="444"/>
      <c r="CC8" s="445"/>
      <c r="CD8" s="446" t="s">
        <v>113</v>
      </c>
      <c r="CE8" s="447"/>
      <c r="CF8" s="447"/>
      <c r="CG8" s="447"/>
      <c r="CH8" s="447"/>
      <c r="CI8" s="447"/>
      <c r="CJ8" s="447"/>
      <c r="CK8" s="447"/>
      <c r="CL8" s="447"/>
      <c r="CM8" s="447"/>
      <c r="CN8" s="447"/>
      <c r="CO8" s="447"/>
      <c r="CP8" s="447"/>
      <c r="CQ8" s="447"/>
      <c r="CR8" s="447"/>
      <c r="CS8" s="448"/>
      <c r="CT8" s="483">
        <v>0.38</v>
      </c>
      <c r="CU8" s="484"/>
      <c r="CV8" s="484"/>
      <c r="CW8" s="484"/>
      <c r="CX8" s="484"/>
      <c r="CY8" s="484"/>
      <c r="CZ8" s="484"/>
      <c r="DA8" s="485"/>
      <c r="DB8" s="483">
        <v>0.38</v>
      </c>
      <c r="DC8" s="484"/>
      <c r="DD8" s="484"/>
      <c r="DE8" s="484"/>
      <c r="DF8" s="484"/>
      <c r="DG8" s="484"/>
      <c r="DH8" s="484"/>
      <c r="DI8" s="485"/>
    </row>
    <row r="9" spans="1:119" ht="18.75" customHeight="1" thickBot="1" x14ac:dyDescent="0.25">
      <c r="A9" s="181"/>
      <c r="B9" s="437" t="s">
        <v>114</v>
      </c>
      <c r="C9" s="438"/>
      <c r="D9" s="438"/>
      <c r="E9" s="438"/>
      <c r="F9" s="438"/>
      <c r="G9" s="438"/>
      <c r="H9" s="438"/>
      <c r="I9" s="438"/>
      <c r="J9" s="438"/>
      <c r="K9" s="486"/>
      <c r="L9" s="487" t="s">
        <v>115</v>
      </c>
      <c r="M9" s="488"/>
      <c r="N9" s="488"/>
      <c r="O9" s="488"/>
      <c r="P9" s="488"/>
      <c r="Q9" s="489"/>
      <c r="R9" s="490">
        <v>46057</v>
      </c>
      <c r="S9" s="491"/>
      <c r="T9" s="491"/>
      <c r="U9" s="491"/>
      <c r="V9" s="492"/>
      <c r="W9" s="400" t="s">
        <v>116</v>
      </c>
      <c r="X9" s="401"/>
      <c r="Y9" s="401"/>
      <c r="Z9" s="401"/>
      <c r="AA9" s="401"/>
      <c r="AB9" s="401"/>
      <c r="AC9" s="401"/>
      <c r="AD9" s="401"/>
      <c r="AE9" s="401"/>
      <c r="AF9" s="401"/>
      <c r="AG9" s="401"/>
      <c r="AH9" s="401"/>
      <c r="AI9" s="401"/>
      <c r="AJ9" s="401"/>
      <c r="AK9" s="401"/>
      <c r="AL9" s="402"/>
      <c r="AM9" s="472" t="s">
        <v>117</v>
      </c>
      <c r="AN9" s="473"/>
      <c r="AO9" s="473"/>
      <c r="AP9" s="473"/>
      <c r="AQ9" s="473"/>
      <c r="AR9" s="473"/>
      <c r="AS9" s="473"/>
      <c r="AT9" s="474"/>
      <c r="AU9" s="475" t="s">
        <v>111</v>
      </c>
      <c r="AV9" s="476"/>
      <c r="AW9" s="476"/>
      <c r="AX9" s="476"/>
      <c r="AY9" s="477" t="s">
        <v>118</v>
      </c>
      <c r="AZ9" s="478"/>
      <c r="BA9" s="478"/>
      <c r="BB9" s="478"/>
      <c r="BC9" s="478"/>
      <c r="BD9" s="478"/>
      <c r="BE9" s="478"/>
      <c r="BF9" s="478"/>
      <c r="BG9" s="478"/>
      <c r="BH9" s="478"/>
      <c r="BI9" s="478"/>
      <c r="BJ9" s="478"/>
      <c r="BK9" s="478"/>
      <c r="BL9" s="478"/>
      <c r="BM9" s="479"/>
      <c r="BN9" s="443">
        <v>31284</v>
      </c>
      <c r="BO9" s="444"/>
      <c r="BP9" s="444"/>
      <c r="BQ9" s="444"/>
      <c r="BR9" s="444"/>
      <c r="BS9" s="444"/>
      <c r="BT9" s="444"/>
      <c r="BU9" s="445"/>
      <c r="BV9" s="443">
        <v>437413</v>
      </c>
      <c r="BW9" s="444"/>
      <c r="BX9" s="444"/>
      <c r="BY9" s="444"/>
      <c r="BZ9" s="444"/>
      <c r="CA9" s="444"/>
      <c r="CB9" s="444"/>
      <c r="CC9" s="445"/>
      <c r="CD9" s="446" t="s">
        <v>119</v>
      </c>
      <c r="CE9" s="447"/>
      <c r="CF9" s="447"/>
      <c r="CG9" s="447"/>
      <c r="CH9" s="447"/>
      <c r="CI9" s="447"/>
      <c r="CJ9" s="447"/>
      <c r="CK9" s="447"/>
      <c r="CL9" s="447"/>
      <c r="CM9" s="447"/>
      <c r="CN9" s="447"/>
      <c r="CO9" s="447"/>
      <c r="CP9" s="447"/>
      <c r="CQ9" s="447"/>
      <c r="CR9" s="447"/>
      <c r="CS9" s="448"/>
      <c r="CT9" s="440">
        <v>19.2</v>
      </c>
      <c r="CU9" s="441"/>
      <c r="CV9" s="441"/>
      <c r="CW9" s="441"/>
      <c r="CX9" s="441"/>
      <c r="CY9" s="441"/>
      <c r="CZ9" s="441"/>
      <c r="DA9" s="442"/>
      <c r="DB9" s="440">
        <v>20.8</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120</v>
      </c>
      <c r="M10" s="473"/>
      <c r="N10" s="473"/>
      <c r="O10" s="473"/>
      <c r="P10" s="473"/>
      <c r="Q10" s="474"/>
      <c r="R10" s="494">
        <v>50341</v>
      </c>
      <c r="S10" s="495"/>
      <c r="T10" s="495"/>
      <c r="U10" s="495"/>
      <c r="V10" s="496"/>
      <c r="W10" s="431"/>
      <c r="X10" s="432"/>
      <c r="Y10" s="432"/>
      <c r="Z10" s="432"/>
      <c r="AA10" s="432"/>
      <c r="AB10" s="432"/>
      <c r="AC10" s="432"/>
      <c r="AD10" s="432"/>
      <c r="AE10" s="432"/>
      <c r="AF10" s="432"/>
      <c r="AG10" s="432"/>
      <c r="AH10" s="432"/>
      <c r="AI10" s="432"/>
      <c r="AJ10" s="432"/>
      <c r="AK10" s="432"/>
      <c r="AL10" s="435"/>
      <c r="AM10" s="472" t="s">
        <v>121</v>
      </c>
      <c r="AN10" s="473"/>
      <c r="AO10" s="473"/>
      <c r="AP10" s="473"/>
      <c r="AQ10" s="473"/>
      <c r="AR10" s="473"/>
      <c r="AS10" s="473"/>
      <c r="AT10" s="474"/>
      <c r="AU10" s="475" t="s">
        <v>111</v>
      </c>
      <c r="AV10" s="476"/>
      <c r="AW10" s="476"/>
      <c r="AX10" s="476"/>
      <c r="AY10" s="477" t="s">
        <v>122</v>
      </c>
      <c r="AZ10" s="478"/>
      <c r="BA10" s="478"/>
      <c r="BB10" s="478"/>
      <c r="BC10" s="478"/>
      <c r="BD10" s="478"/>
      <c r="BE10" s="478"/>
      <c r="BF10" s="478"/>
      <c r="BG10" s="478"/>
      <c r="BH10" s="478"/>
      <c r="BI10" s="478"/>
      <c r="BJ10" s="478"/>
      <c r="BK10" s="478"/>
      <c r="BL10" s="478"/>
      <c r="BM10" s="479"/>
      <c r="BN10" s="443">
        <v>521430</v>
      </c>
      <c r="BO10" s="444"/>
      <c r="BP10" s="444"/>
      <c r="BQ10" s="444"/>
      <c r="BR10" s="444"/>
      <c r="BS10" s="444"/>
      <c r="BT10" s="444"/>
      <c r="BU10" s="445"/>
      <c r="BV10" s="443">
        <v>1148915</v>
      </c>
      <c r="BW10" s="444"/>
      <c r="BX10" s="444"/>
      <c r="BY10" s="444"/>
      <c r="BZ10" s="444"/>
      <c r="CA10" s="444"/>
      <c r="CB10" s="444"/>
      <c r="CC10" s="445"/>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124</v>
      </c>
      <c r="M11" s="498"/>
      <c r="N11" s="498"/>
      <c r="O11" s="498"/>
      <c r="P11" s="498"/>
      <c r="Q11" s="499"/>
      <c r="R11" s="500" t="s">
        <v>125</v>
      </c>
      <c r="S11" s="501"/>
      <c r="T11" s="501"/>
      <c r="U11" s="501"/>
      <c r="V11" s="502"/>
      <c r="W11" s="431"/>
      <c r="X11" s="432"/>
      <c r="Y11" s="432"/>
      <c r="Z11" s="432"/>
      <c r="AA11" s="432"/>
      <c r="AB11" s="432"/>
      <c r="AC11" s="432"/>
      <c r="AD11" s="432"/>
      <c r="AE11" s="432"/>
      <c r="AF11" s="432"/>
      <c r="AG11" s="432"/>
      <c r="AH11" s="432"/>
      <c r="AI11" s="432"/>
      <c r="AJ11" s="432"/>
      <c r="AK11" s="432"/>
      <c r="AL11" s="435"/>
      <c r="AM11" s="472" t="s">
        <v>126</v>
      </c>
      <c r="AN11" s="473"/>
      <c r="AO11" s="473"/>
      <c r="AP11" s="473"/>
      <c r="AQ11" s="473"/>
      <c r="AR11" s="473"/>
      <c r="AS11" s="473"/>
      <c r="AT11" s="474"/>
      <c r="AU11" s="475" t="s">
        <v>95</v>
      </c>
      <c r="AV11" s="476"/>
      <c r="AW11" s="476"/>
      <c r="AX11" s="476"/>
      <c r="AY11" s="477" t="s">
        <v>127</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128</v>
      </c>
      <c r="CE11" s="447"/>
      <c r="CF11" s="447"/>
      <c r="CG11" s="447"/>
      <c r="CH11" s="447"/>
      <c r="CI11" s="447"/>
      <c r="CJ11" s="447"/>
      <c r="CK11" s="447"/>
      <c r="CL11" s="447"/>
      <c r="CM11" s="447"/>
      <c r="CN11" s="447"/>
      <c r="CO11" s="447"/>
      <c r="CP11" s="447"/>
      <c r="CQ11" s="447"/>
      <c r="CR11" s="447"/>
      <c r="CS11" s="448"/>
      <c r="CT11" s="483" t="s">
        <v>129</v>
      </c>
      <c r="CU11" s="484"/>
      <c r="CV11" s="484"/>
      <c r="CW11" s="484"/>
      <c r="CX11" s="484"/>
      <c r="CY11" s="484"/>
      <c r="CZ11" s="484"/>
      <c r="DA11" s="485"/>
      <c r="DB11" s="483" t="s">
        <v>129</v>
      </c>
      <c r="DC11" s="484"/>
      <c r="DD11" s="484"/>
      <c r="DE11" s="484"/>
      <c r="DF11" s="484"/>
      <c r="DG11" s="484"/>
      <c r="DH11" s="484"/>
      <c r="DI11" s="485"/>
    </row>
    <row r="12" spans="1:119" ht="18.75" customHeight="1" x14ac:dyDescent="0.2">
      <c r="A12" s="181"/>
      <c r="B12" s="503" t="s">
        <v>130</v>
      </c>
      <c r="C12" s="504"/>
      <c r="D12" s="504"/>
      <c r="E12" s="504"/>
      <c r="F12" s="504"/>
      <c r="G12" s="504"/>
      <c r="H12" s="504"/>
      <c r="I12" s="504"/>
      <c r="J12" s="504"/>
      <c r="K12" s="505"/>
      <c r="L12" s="512" t="s">
        <v>131</v>
      </c>
      <c r="M12" s="513"/>
      <c r="N12" s="513"/>
      <c r="O12" s="513"/>
      <c r="P12" s="513"/>
      <c r="Q12" s="514"/>
      <c r="R12" s="515">
        <v>46159</v>
      </c>
      <c r="S12" s="516"/>
      <c r="T12" s="516"/>
      <c r="U12" s="516"/>
      <c r="V12" s="517"/>
      <c r="W12" s="518" t="s">
        <v>1</v>
      </c>
      <c r="X12" s="476"/>
      <c r="Y12" s="476"/>
      <c r="Z12" s="476"/>
      <c r="AA12" s="476"/>
      <c r="AB12" s="519"/>
      <c r="AC12" s="520" t="s">
        <v>132</v>
      </c>
      <c r="AD12" s="521"/>
      <c r="AE12" s="521"/>
      <c r="AF12" s="521"/>
      <c r="AG12" s="522"/>
      <c r="AH12" s="520" t="s">
        <v>133</v>
      </c>
      <c r="AI12" s="521"/>
      <c r="AJ12" s="521"/>
      <c r="AK12" s="521"/>
      <c r="AL12" s="523"/>
      <c r="AM12" s="472" t="s">
        <v>134</v>
      </c>
      <c r="AN12" s="473"/>
      <c r="AO12" s="473"/>
      <c r="AP12" s="473"/>
      <c r="AQ12" s="473"/>
      <c r="AR12" s="473"/>
      <c r="AS12" s="473"/>
      <c r="AT12" s="474"/>
      <c r="AU12" s="475" t="s">
        <v>95</v>
      </c>
      <c r="AV12" s="476"/>
      <c r="AW12" s="476"/>
      <c r="AX12" s="476"/>
      <c r="AY12" s="477" t="s">
        <v>135</v>
      </c>
      <c r="AZ12" s="478"/>
      <c r="BA12" s="478"/>
      <c r="BB12" s="478"/>
      <c r="BC12" s="478"/>
      <c r="BD12" s="478"/>
      <c r="BE12" s="478"/>
      <c r="BF12" s="478"/>
      <c r="BG12" s="478"/>
      <c r="BH12" s="478"/>
      <c r="BI12" s="478"/>
      <c r="BJ12" s="478"/>
      <c r="BK12" s="478"/>
      <c r="BL12" s="478"/>
      <c r="BM12" s="479"/>
      <c r="BN12" s="443">
        <v>681052</v>
      </c>
      <c r="BO12" s="444"/>
      <c r="BP12" s="444"/>
      <c r="BQ12" s="444"/>
      <c r="BR12" s="444"/>
      <c r="BS12" s="444"/>
      <c r="BT12" s="444"/>
      <c r="BU12" s="445"/>
      <c r="BV12" s="443">
        <v>1082509</v>
      </c>
      <c r="BW12" s="444"/>
      <c r="BX12" s="444"/>
      <c r="BY12" s="444"/>
      <c r="BZ12" s="444"/>
      <c r="CA12" s="444"/>
      <c r="CB12" s="444"/>
      <c r="CC12" s="445"/>
      <c r="CD12" s="446" t="s">
        <v>136</v>
      </c>
      <c r="CE12" s="447"/>
      <c r="CF12" s="447"/>
      <c r="CG12" s="447"/>
      <c r="CH12" s="447"/>
      <c r="CI12" s="447"/>
      <c r="CJ12" s="447"/>
      <c r="CK12" s="447"/>
      <c r="CL12" s="447"/>
      <c r="CM12" s="447"/>
      <c r="CN12" s="447"/>
      <c r="CO12" s="447"/>
      <c r="CP12" s="447"/>
      <c r="CQ12" s="447"/>
      <c r="CR12" s="447"/>
      <c r="CS12" s="448"/>
      <c r="CT12" s="483" t="s">
        <v>137</v>
      </c>
      <c r="CU12" s="484"/>
      <c r="CV12" s="484"/>
      <c r="CW12" s="484"/>
      <c r="CX12" s="484"/>
      <c r="CY12" s="484"/>
      <c r="CZ12" s="484"/>
      <c r="DA12" s="485"/>
      <c r="DB12" s="483" t="s">
        <v>138</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139</v>
      </c>
      <c r="N13" s="535"/>
      <c r="O13" s="535"/>
      <c r="P13" s="535"/>
      <c r="Q13" s="536"/>
      <c r="R13" s="527">
        <v>45703</v>
      </c>
      <c r="S13" s="528"/>
      <c r="T13" s="528"/>
      <c r="U13" s="528"/>
      <c r="V13" s="529"/>
      <c r="W13" s="459" t="s">
        <v>140</v>
      </c>
      <c r="X13" s="460"/>
      <c r="Y13" s="460"/>
      <c r="Z13" s="460"/>
      <c r="AA13" s="460"/>
      <c r="AB13" s="450"/>
      <c r="AC13" s="494">
        <v>1663</v>
      </c>
      <c r="AD13" s="495"/>
      <c r="AE13" s="495"/>
      <c r="AF13" s="495"/>
      <c r="AG13" s="537"/>
      <c r="AH13" s="494">
        <v>2084</v>
      </c>
      <c r="AI13" s="495"/>
      <c r="AJ13" s="495"/>
      <c r="AK13" s="495"/>
      <c r="AL13" s="496"/>
      <c r="AM13" s="472" t="s">
        <v>141</v>
      </c>
      <c r="AN13" s="473"/>
      <c r="AO13" s="473"/>
      <c r="AP13" s="473"/>
      <c r="AQ13" s="473"/>
      <c r="AR13" s="473"/>
      <c r="AS13" s="473"/>
      <c r="AT13" s="474"/>
      <c r="AU13" s="475" t="s">
        <v>142</v>
      </c>
      <c r="AV13" s="476"/>
      <c r="AW13" s="476"/>
      <c r="AX13" s="476"/>
      <c r="AY13" s="477" t="s">
        <v>143</v>
      </c>
      <c r="AZ13" s="478"/>
      <c r="BA13" s="478"/>
      <c r="BB13" s="478"/>
      <c r="BC13" s="478"/>
      <c r="BD13" s="478"/>
      <c r="BE13" s="478"/>
      <c r="BF13" s="478"/>
      <c r="BG13" s="478"/>
      <c r="BH13" s="478"/>
      <c r="BI13" s="478"/>
      <c r="BJ13" s="478"/>
      <c r="BK13" s="478"/>
      <c r="BL13" s="478"/>
      <c r="BM13" s="479"/>
      <c r="BN13" s="443">
        <v>-128338</v>
      </c>
      <c r="BO13" s="444"/>
      <c r="BP13" s="444"/>
      <c r="BQ13" s="444"/>
      <c r="BR13" s="444"/>
      <c r="BS13" s="444"/>
      <c r="BT13" s="444"/>
      <c r="BU13" s="445"/>
      <c r="BV13" s="443">
        <v>503819</v>
      </c>
      <c r="BW13" s="444"/>
      <c r="BX13" s="444"/>
      <c r="BY13" s="444"/>
      <c r="BZ13" s="444"/>
      <c r="CA13" s="444"/>
      <c r="CB13" s="444"/>
      <c r="CC13" s="445"/>
      <c r="CD13" s="446" t="s">
        <v>144</v>
      </c>
      <c r="CE13" s="447"/>
      <c r="CF13" s="447"/>
      <c r="CG13" s="447"/>
      <c r="CH13" s="447"/>
      <c r="CI13" s="447"/>
      <c r="CJ13" s="447"/>
      <c r="CK13" s="447"/>
      <c r="CL13" s="447"/>
      <c r="CM13" s="447"/>
      <c r="CN13" s="447"/>
      <c r="CO13" s="447"/>
      <c r="CP13" s="447"/>
      <c r="CQ13" s="447"/>
      <c r="CR13" s="447"/>
      <c r="CS13" s="448"/>
      <c r="CT13" s="440">
        <v>9.8000000000000007</v>
      </c>
      <c r="CU13" s="441"/>
      <c r="CV13" s="441"/>
      <c r="CW13" s="441"/>
      <c r="CX13" s="441"/>
      <c r="CY13" s="441"/>
      <c r="CZ13" s="441"/>
      <c r="DA13" s="442"/>
      <c r="DB13" s="440">
        <v>10.5</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145</v>
      </c>
      <c r="M14" s="525"/>
      <c r="N14" s="525"/>
      <c r="O14" s="525"/>
      <c r="P14" s="525"/>
      <c r="Q14" s="526"/>
      <c r="R14" s="527">
        <v>47272</v>
      </c>
      <c r="S14" s="528"/>
      <c r="T14" s="528"/>
      <c r="U14" s="528"/>
      <c r="V14" s="529"/>
      <c r="W14" s="433"/>
      <c r="X14" s="434"/>
      <c r="Y14" s="434"/>
      <c r="Z14" s="434"/>
      <c r="AA14" s="434"/>
      <c r="AB14" s="423"/>
      <c r="AC14" s="530">
        <v>8.1</v>
      </c>
      <c r="AD14" s="531"/>
      <c r="AE14" s="531"/>
      <c r="AF14" s="531"/>
      <c r="AG14" s="532"/>
      <c r="AH14" s="530">
        <v>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146</v>
      </c>
      <c r="CE14" s="539"/>
      <c r="CF14" s="539"/>
      <c r="CG14" s="539"/>
      <c r="CH14" s="539"/>
      <c r="CI14" s="539"/>
      <c r="CJ14" s="539"/>
      <c r="CK14" s="539"/>
      <c r="CL14" s="539"/>
      <c r="CM14" s="539"/>
      <c r="CN14" s="539"/>
      <c r="CO14" s="539"/>
      <c r="CP14" s="539"/>
      <c r="CQ14" s="539"/>
      <c r="CR14" s="539"/>
      <c r="CS14" s="540"/>
      <c r="CT14" s="541">
        <v>24.9</v>
      </c>
      <c r="CU14" s="542"/>
      <c r="CV14" s="542"/>
      <c r="CW14" s="542"/>
      <c r="CX14" s="542"/>
      <c r="CY14" s="542"/>
      <c r="CZ14" s="542"/>
      <c r="DA14" s="543"/>
      <c r="DB14" s="541">
        <v>30.1</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139</v>
      </c>
      <c r="N15" s="535"/>
      <c r="O15" s="535"/>
      <c r="P15" s="535"/>
      <c r="Q15" s="536"/>
      <c r="R15" s="527">
        <v>46891</v>
      </c>
      <c r="S15" s="528"/>
      <c r="T15" s="528"/>
      <c r="U15" s="528"/>
      <c r="V15" s="529"/>
      <c r="W15" s="459" t="s">
        <v>147</v>
      </c>
      <c r="X15" s="460"/>
      <c r="Y15" s="460"/>
      <c r="Z15" s="460"/>
      <c r="AA15" s="460"/>
      <c r="AB15" s="450"/>
      <c r="AC15" s="494">
        <v>3674</v>
      </c>
      <c r="AD15" s="495"/>
      <c r="AE15" s="495"/>
      <c r="AF15" s="495"/>
      <c r="AG15" s="537"/>
      <c r="AH15" s="494">
        <v>4358</v>
      </c>
      <c r="AI15" s="495"/>
      <c r="AJ15" s="495"/>
      <c r="AK15" s="495"/>
      <c r="AL15" s="496"/>
      <c r="AM15" s="472"/>
      <c r="AN15" s="473"/>
      <c r="AO15" s="473"/>
      <c r="AP15" s="473"/>
      <c r="AQ15" s="473"/>
      <c r="AR15" s="473"/>
      <c r="AS15" s="473"/>
      <c r="AT15" s="474"/>
      <c r="AU15" s="475"/>
      <c r="AV15" s="476"/>
      <c r="AW15" s="476"/>
      <c r="AX15" s="476"/>
      <c r="AY15" s="403" t="s">
        <v>148</v>
      </c>
      <c r="AZ15" s="404"/>
      <c r="BA15" s="404"/>
      <c r="BB15" s="404"/>
      <c r="BC15" s="404"/>
      <c r="BD15" s="404"/>
      <c r="BE15" s="404"/>
      <c r="BF15" s="404"/>
      <c r="BG15" s="404"/>
      <c r="BH15" s="404"/>
      <c r="BI15" s="404"/>
      <c r="BJ15" s="404"/>
      <c r="BK15" s="404"/>
      <c r="BL15" s="404"/>
      <c r="BM15" s="405"/>
      <c r="BN15" s="406">
        <v>5585420</v>
      </c>
      <c r="BO15" s="407"/>
      <c r="BP15" s="407"/>
      <c r="BQ15" s="407"/>
      <c r="BR15" s="407"/>
      <c r="BS15" s="407"/>
      <c r="BT15" s="407"/>
      <c r="BU15" s="408"/>
      <c r="BV15" s="406">
        <v>5444733</v>
      </c>
      <c r="BW15" s="407"/>
      <c r="BX15" s="407"/>
      <c r="BY15" s="407"/>
      <c r="BZ15" s="407"/>
      <c r="CA15" s="407"/>
      <c r="CB15" s="407"/>
      <c r="CC15" s="408"/>
      <c r="CD15" s="544" t="s">
        <v>149</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150</v>
      </c>
      <c r="M16" s="547"/>
      <c r="N16" s="547"/>
      <c r="O16" s="547"/>
      <c r="P16" s="547"/>
      <c r="Q16" s="548"/>
      <c r="R16" s="549" t="s">
        <v>151</v>
      </c>
      <c r="S16" s="550"/>
      <c r="T16" s="550"/>
      <c r="U16" s="550"/>
      <c r="V16" s="551"/>
      <c r="W16" s="433"/>
      <c r="X16" s="434"/>
      <c r="Y16" s="434"/>
      <c r="Z16" s="434"/>
      <c r="AA16" s="434"/>
      <c r="AB16" s="423"/>
      <c r="AC16" s="530">
        <v>17.8</v>
      </c>
      <c r="AD16" s="531"/>
      <c r="AE16" s="531"/>
      <c r="AF16" s="531"/>
      <c r="AG16" s="532"/>
      <c r="AH16" s="530">
        <v>18.7</v>
      </c>
      <c r="AI16" s="531"/>
      <c r="AJ16" s="531"/>
      <c r="AK16" s="531"/>
      <c r="AL16" s="533"/>
      <c r="AM16" s="472"/>
      <c r="AN16" s="473"/>
      <c r="AO16" s="473"/>
      <c r="AP16" s="473"/>
      <c r="AQ16" s="473"/>
      <c r="AR16" s="473"/>
      <c r="AS16" s="473"/>
      <c r="AT16" s="474"/>
      <c r="AU16" s="475"/>
      <c r="AV16" s="476"/>
      <c r="AW16" s="476"/>
      <c r="AX16" s="476"/>
      <c r="AY16" s="477" t="s">
        <v>152</v>
      </c>
      <c r="AZ16" s="478"/>
      <c r="BA16" s="478"/>
      <c r="BB16" s="478"/>
      <c r="BC16" s="478"/>
      <c r="BD16" s="478"/>
      <c r="BE16" s="478"/>
      <c r="BF16" s="478"/>
      <c r="BG16" s="478"/>
      <c r="BH16" s="478"/>
      <c r="BI16" s="478"/>
      <c r="BJ16" s="478"/>
      <c r="BK16" s="478"/>
      <c r="BL16" s="478"/>
      <c r="BM16" s="479"/>
      <c r="BN16" s="443">
        <v>14271059</v>
      </c>
      <c r="BO16" s="444"/>
      <c r="BP16" s="444"/>
      <c r="BQ16" s="444"/>
      <c r="BR16" s="444"/>
      <c r="BS16" s="444"/>
      <c r="BT16" s="444"/>
      <c r="BU16" s="445"/>
      <c r="BV16" s="443">
        <v>14714434</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153</v>
      </c>
      <c r="N17" s="555"/>
      <c r="O17" s="555"/>
      <c r="P17" s="555"/>
      <c r="Q17" s="556"/>
      <c r="R17" s="549" t="s">
        <v>154</v>
      </c>
      <c r="S17" s="550"/>
      <c r="T17" s="550"/>
      <c r="U17" s="550"/>
      <c r="V17" s="551"/>
      <c r="W17" s="459" t="s">
        <v>155</v>
      </c>
      <c r="X17" s="460"/>
      <c r="Y17" s="460"/>
      <c r="Z17" s="460"/>
      <c r="AA17" s="460"/>
      <c r="AB17" s="450"/>
      <c r="AC17" s="494">
        <v>15302</v>
      </c>
      <c r="AD17" s="495"/>
      <c r="AE17" s="495"/>
      <c r="AF17" s="495"/>
      <c r="AG17" s="537"/>
      <c r="AH17" s="494">
        <v>16841</v>
      </c>
      <c r="AI17" s="495"/>
      <c r="AJ17" s="495"/>
      <c r="AK17" s="495"/>
      <c r="AL17" s="496"/>
      <c r="AM17" s="472"/>
      <c r="AN17" s="473"/>
      <c r="AO17" s="473"/>
      <c r="AP17" s="473"/>
      <c r="AQ17" s="473"/>
      <c r="AR17" s="473"/>
      <c r="AS17" s="473"/>
      <c r="AT17" s="474"/>
      <c r="AU17" s="475"/>
      <c r="AV17" s="476"/>
      <c r="AW17" s="476"/>
      <c r="AX17" s="476"/>
      <c r="AY17" s="477" t="s">
        <v>156</v>
      </c>
      <c r="AZ17" s="478"/>
      <c r="BA17" s="478"/>
      <c r="BB17" s="478"/>
      <c r="BC17" s="478"/>
      <c r="BD17" s="478"/>
      <c r="BE17" s="478"/>
      <c r="BF17" s="478"/>
      <c r="BG17" s="478"/>
      <c r="BH17" s="478"/>
      <c r="BI17" s="478"/>
      <c r="BJ17" s="478"/>
      <c r="BK17" s="478"/>
      <c r="BL17" s="478"/>
      <c r="BM17" s="479"/>
      <c r="BN17" s="443">
        <v>7063068</v>
      </c>
      <c r="BO17" s="444"/>
      <c r="BP17" s="444"/>
      <c r="BQ17" s="444"/>
      <c r="BR17" s="444"/>
      <c r="BS17" s="444"/>
      <c r="BT17" s="444"/>
      <c r="BU17" s="445"/>
      <c r="BV17" s="443">
        <v>6862375</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157</v>
      </c>
      <c r="C18" s="486"/>
      <c r="D18" s="486"/>
      <c r="E18" s="566"/>
      <c r="F18" s="566"/>
      <c r="G18" s="566"/>
      <c r="H18" s="566"/>
      <c r="I18" s="566"/>
      <c r="J18" s="566"/>
      <c r="K18" s="566"/>
      <c r="L18" s="567">
        <v>178.94</v>
      </c>
      <c r="M18" s="567"/>
      <c r="N18" s="567"/>
      <c r="O18" s="567"/>
      <c r="P18" s="567"/>
      <c r="Q18" s="567"/>
      <c r="R18" s="568"/>
      <c r="S18" s="568"/>
      <c r="T18" s="568"/>
      <c r="U18" s="568"/>
      <c r="V18" s="569"/>
      <c r="W18" s="461"/>
      <c r="X18" s="462"/>
      <c r="Y18" s="462"/>
      <c r="Z18" s="462"/>
      <c r="AA18" s="462"/>
      <c r="AB18" s="453"/>
      <c r="AC18" s="570">
        <v>74.099999999999994</v>
      </c>
      <c r="AD18" s="571"/>
      <c r="AE18" s="571"/>
      <c r="AF18" s="571"/>
      <c r="AG18" s="572"/>
      <c r="AH18" s="570">
        <v>72.3</v>
      </c>
      <c r="AI18" s="571"/>
      <c r="AJ18" s="571"/>
      <c r="AK18" s="571"/>
      <c r="AL18" s="573"/>
      <c r="AM18" s="472"/>
      <c r="AN18" s="473"/>
      <c r="AO18" s="473"/>
      <c r="AP18" s="473"/>
      <c r="AQ18" s="473"/>
      <c r="AR18" s="473"/>
      <c r="AS18" s="473"/>
      <c r="AT18" s="474"/>
      <c r="AU18" s="475"/>
      <c r="AV18" s="476"/>
      <c r="AW18" s="476"/>
      <c r="AX18" s="476"/>
      <c r="AY18" s="477" t="s">
        <v>158</v>
      </c>
      <c r="AZ18" s="478"/>
      <c r="BA18" s="478"/>
      <c r="BB18" s="478"/>
      <c r="BC18" s="478"/>
      <c r="BD18" s="478"/>
      <c r="BE18" s="478"/>
      <c r="BF18" s="478"/>
      <c r="BG18" s="478"/>
      <c r="BH18" s="478"/>
      <c r="BI18" s="478"/>
      <c r="BJ18" s="478"/>
      <c r="BK18" s="478"/>
      <c r="BL18" s="478"/>
      <c r="BM18" s="479"/>
      <c r="BN18" s="443">
        <v>16060316</v>
      </c>
      <c r="BO18" s="444"/>
      <c r="BP18" s="444"/>
      <c r="BQ18" s="444"/>
      <c r="BR18" s="444"/>
      <c r="BS18" s="444"/>
      <c r="BT18" s="444"/>
      <c r="BU18" s="445"/>
      <c r="BV18" s="443">
        <v>16606227</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159</v>
      </c>
      <c r="C19" s="486"/>
      <c r="D19" s="486"/>
      <c r="E19" s="566"/>
      <c r="F19" s="566"/>
      <c r="G19" s="566"/>
      <c r="H19" s="566"/>
      <c r="I19" s="566"/>
      <c r="J19" s="566"/>
      <c r="K19" s="566"/>
      <c r="L19" s="574">
        <v>257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160</v>
      </c>
      <c r="AZ19" s="478"/>
      <c r="BA19" s="478"/>
      <c r="BB19" s="478"/>
      <c r="BC19" s="478"/>
      <c r="BD19" s="478"/>
      <c r="BE19" s="478"/>
      <c r="BF19" s="478"/>
      <c r="BG19" s="478"/>
      <c r="BH19" s="478"/>
      <c r="BI19" s="478"/>
      <c r="BJ19" s="478"/>
      <c r="BK19" s="478"/>
      <c r="BL19" s="478"/>
      <c r="BM19" s="479"/>
      <c r="BN19" s="443">
        <v>19715113</v>
      </c>
      <c r="BO19" s="444"/>
      <c r="BP19" s="444"/>
      <c r="BQ19" s="444"/>
      <c r="BR19" s="444"/>
      <c r="BS19" s="444"/>
      <c r="BT19" s="444"/>
      <c r="BU19" s="445"/>
      <c r="BV19" s="443">
        <v>20303438</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161</v>
      </c>
      <c r="C20" s="486"/>
      <c r="D20" s="486"/>
      <c r="E20" s="566"/>
      <c r="F20" s="566"/>
      <c r="G20" s="566"/>
      <c r="H20" s="566"/>
      <c r="I20" s="566"/>
      <c r="J20" s="566"/>
      <c r="K20" s="566"/>
      <c r="L20" s="574">
        <v>19568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163</v>
      </c>
      <c r="C22" s="587"/>
      <c r="D22" s="588"/>
      <c r="E22" s="455" t="s">
        <v>1</v>
      </c>
      <c r="F22" s="460"/>
      <c r="G22" s="460"/>
      <c r="H22" s="460"/>
      <c r="I22" s="460"/>
      <c r="J22" s="460"/>
      <c r="K22" s="450"/>
      <c r="L22" s="455" t="s">
        <v>164</v>
      </c>
      <c r="M22" s="460"/>
      <c r="N22" s="460"/>
      <c r="O22" s="460"/>
      <c r="P22" s="450"/>
      <c r="Q22" s="618" t="s">
        <v>165</v>
      </c>
      <c r="R22" s="619"/>
      <c r="S22" s="619"/>
      <c r="T22" s="619"/>
      <c r="U22" s="619"/>
      <c r="V22" s="620"/>
      <c r="W22" s="586" t="s">
        <v>166</v>
      </c>
      <c r="X22" s="587"/>
      <c r="Y22" s="588"/>
      <c r="Z22" s="455" t="s">
        <v>1</v>
      </c>
      <c r="AA22" s="460"/>
      <c r="AB22" s="460"/>
      <c r="AC22" s="460"/>
      <c r="AD22" s="460"/>
      <c r="AE22" s="460"/>
      <c r="AF22" s="460"/>
      <c r="AG22" s="450"/>
      <c r="AH22" s="624" t="s">
        <v>167</v>
      </c>
      <c r="AI22" s="460"/>
      <c r="AJ22" s="460"/>
      <c r="AK22" s="460"/>
      <c r="AL22" s="450"/>
      <c r="AM22" s="624" t="s">
        <v>168</v>
      </c>
      <c r="AN22" s="625"/>
      <c r="AO22" s="625"/>
      <c r="AP22" s="625"/>
      <c r="AQ22" s="625"/>
      <c r="AR22" s="626"/>
      <c r="AS22" s="618" t="s">
        <v>165</v>
      </c>
      <c r="AT22" s="619"/>
      <c r="AU22" s="619"/>
      <c r="AV22" s="619"/>
      <c r="AW22" s="619"/>
      <c r="AX22" s="630"/>
      <c r="AY22" s="403" t="s">
        <v>169</v>
      </c>
      <c r="AZ22" s="404"/>
      <c r="BA22" s="404"/>
      <c r="BB22" s="404"/>
      <c r="BC22" s="404"/>
      <c r="BD22" s="404"/>
      <c r="BE22" s="404"/>
      <c r="BF22" s="404"/>
      <c r="BG22" s="404"/>
      <c r="BH22" s="404"/>
      <c r="BI22" s="404"/>
      <c r="BJ22" s="404"/>
      <c r="BK22" s="404"/>
      <c r="BL22" s="404"/>
      <c r="BM22" s="405"/>
      <c r="BN22" s="406">
        <v>19305113</v>
      </c>
      <c r="BO22" s="407"/>
      <c r="BP22" s="407"/>
      <c r="BQ22" s="407"/>
      <c r="BR22" s="407"/>
      <c r="BS22" s="407"/>
      <c r="BT22" s="407"/>
      <c r="BU22" s="408"/>
      <c r="BV22" s="406">
        <v>20870945</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170</v>
      </c>
      <c r="AZ23" s="478"/>
      <c r="BA23" s="478"/>
      <c r="BB23" s="478"/>
      <c r="BC23" s="478"/>
      <c r="BD23" s="478"/>
      <c r="BE23" s="478"/>
      <c r="BF23" s="478"/>
      <c r="BG23" s="478"/>
      <c r="BH23" s="478"/>
      <c r="BI23" s="478"/>
      <c r="BJ23" s="478"/>
      <c r="BK23" s="478"/>
      <c r="BL23" s="478"/>
      <c r="BM23" s="479"/>
      <c r="BN23" s="443">
        <v>12772696</v>
      </c>
      <c r="BO23" s="444"/>
      <c r="BP23" s="444"/>
      <c r="BQ23" s="444"/>
      <c r="BR23" s="444"/>
      <c r="BS23" s="444"/>
      <c r="BT23" s="444"/>
      <c r="BU23" s="445"/>
      <c r="BV23" s="443">
        <v>13083694</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171</v>
      </c>
      <c r="F24" s="473"/>
      <c r="G24" s="473"/>
      <c r="H24" s="473"/>
      <c r="I24" s="473"/>
      <c r="J24" s="473"/>
      <c r="K24" s="474"/>
      <c r="L24" s="494">
        <v>1</v>
      </c>
      <c r="M24" s="495"/>
      <c r="N24" s="495"/>
      <c r="O24" s="495"/>
      <c r="P24" s="537"/>
      <c r="Q24" s="494">
        <v>9000</v>
      </c>
      <c r="R24" s="495"/>
      <c r="S24" s="495"/>
      <c r="T24" s="495"/>
      <c r="U24" s="495"/>
      <c r="V24" s="537"/>
      <c r="W24" s="589"/>
      <c r="X24" s="590"/>
      <c r="Y24" s="591"/>
      <c r="Z24" s="493" t="s">
        <v>172</v>
      </c>
      <c r="AA24" s="473"/>
      <c r="AB24" s="473"/>
      <c r="AC24" s="473"/>
      <c r="AD24" s="473"/>
      <c r="AE24" s="473"/>
      <c r="AF24" s="473"/>
      <c r="AG24" s="474"/>
      <c r="AH24" s="494">
        <v>612</v>
      </c>
      <c r="AI24" s="495"/>
      <c r="AJ24" s="495"/>
      <c r="AK24" s="495"/>
      <c r="AL24" s="537"/>
      <c r="AM24" s="494">
        <v>1851300</v>
      </c>
      <c r="AN24" s="495"/>
      <c r="AO24" s="495"/>
      <c r="AP24" s="495"/>
      <c r="AQ24" s="495"/>
      <c r="AR24" s="537"/>
      <c r="AS24" s="494">
        <v>3025</v>
      </c>
      <c r="AT24" s="495"/>
      <c r="AU24" s="495"/>
      <c r="AV24" s="495"/>
      <c r="AW24" s="495"/>
      <c r="AX24" s="496"/>
      <c r="AY24" s="559" t="s">
        <v>173</v>
      </c>
      <c r="AZ24" s="560"/>
      <c r="BA24" s="560"/>
      <c r="BB24" s="560"/>
      <c r="BC24" s="560"/>
      <c r="BD24" s="560"/>
      <c r="BE24" s="560"/>
      <c r="BF24" s="560"/>
      <c r="BG24" s="560"/>
      <c r="BH24" s="560"/>
      <c r="BI24" s="560"/>
      <c r="BJ24" s="560"/>
      <c r="BK24" s="560"/>
      <c r="BL24" s="560"/>
      <c r="BM24" s="561"/>
      <c r="BN24" s="443">
        <v>9633804</v>
      </c>
      <c r="BO24" s="444"/>
      <c r="BP24" s="444"/>
      <c r="BQ24" s="444"/>
      <c r="BR24" s="444"/>
      <c r="BS24" s="444"/>
      <c r="BT24" s="444"/>
      <c r="BU24" s="445"/>
      <c r="BV24" s="443">
        <v>10457714</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174</v>
      </c>
      <c r="F25" s="473"/>
      <c r="G25" s="473"/>
      <c r="H25" s="473"/>
      <c r="I25" s="473"/>
      <c r="J25" s="473"/>
      <c r="K25" s="474"/>
      <c r="L25" s="494">
        <v>1</v>
      </c>
      <c r="M25" s="495"/>
      <c r="N25" s="495"/>
      <c r="O25" s="495"/>
      <c r="P25" s="537"/>
      <c r="Q25" s="494">
        <v>7000</v>
      </c>
      <c r="R25" s="495"/>
      <c r="S25" s="495"/>
      <c r="T25" s="495"/>
      <c r="U25" s="495"/>
      <c r="V25" s="537"/>
      <c r="W25" s="589"/>
      <c r="X25" s="590"/>
      <c r="Y25" s="591"/>
      <c r="Z25" s="493" t="s">
        <v>175</v>
      </c>
      <c r="AA25" s="473"/>
      <c r="AB25" s="473"/>
      <c r="AC25" s="473"/>
      <c r="AD25" s="473"/>
      <c r="AE25" s="473"/>
      <c r="AF25" s="473"/>
      <c r="AG25" s="474"/>
      <c r="AH25" s="494">
        <v>146</v>
      </c>
      <c r="AI25" s="495"/>
      <c r="AJ25" s="495"/>
      <c r="AK25" s="495"/>
      <c r="AL25" s="537"/>
      <c r="AM25" s="494">
        <v>414932</v>
      </c>
      <c r="AN25" s="495"/>
      <c r="AO25" s="495"/>
      <c r="AP25" s="495"/>
      <c r="AQ25" s="495"/>
      <c r="AR25" s="537"/>
      <c r="AS25" s="494">
        <v>2842</v>
      </c>
      <c r="AT25" s="495"/>
      <c r="AU25" s="495"/>
      <c r="AV25" s="495"/>
      <c r="AW25" s="495"/>
      <c r="AX25" s="496"/>
      <c r="AY25" s="403" t="s">
        <v>176</v>
      </c>
      <c r="AZ25" s="404"/>
      <c r="BA25" s="404"/>
      <c r="BB25" s="404"/>
      <c r="BC25" s="404"/>
      <c r="BD25" s="404"/>
      <c r="BE25" s="404"/>
      <c r="BF25" s="404"/>
      <c r="BG25" s="404"/>
      <c r="BH25" s="404"/>
      <c r="BI25" s="404"/>
      <c r="BJ25" s="404"/>
      <c r="BK25" s="404"/>
      <c r="BL25" s="404"/>
      <c r="BM25" s="405"/>
      <c r="BN25" s="406">
        <v>1394354</v>
      </c>
      <c r="BO25" s="407"/>
      <c r="BP25" s="407"/>
      <c r="BQ25" s="407"/>
      <c r="BR25" s="407"/>
      <c r="BS25" s="407"/>
      <c r="BT25" s="407"/>
      <c r="BU25" s="408"/>
      <c r="BV25" s="406">
        <v>1474666</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177</v>
      </c>
      <c r="F26" s="473"/>
      <c r="G26" s="473"/>
      <c r="H26" s="473"/>
      <c r="I26" s="473"/>
      <c r="J26" s="473"/>
      <c r="K26" s="474"/>
      <c r="L26" s="494">
        <v>1</v>
      </c>
      <c r="M26" s="495"/>
      <c r="N26" s="495"/>
      <c r="O26" s="495"/>
      <c r="P26" s="537"/>
      <c r="Q26" s="494">
        <v>6000</v>
      </c>
      <c r="R26" s="495"/>
      <c r="S26" s="495"/>
      <c r="T26" s="495"/>
      <c r="U26" s="495"/>
      <c r="V26" s="537"/>
      <c r="W26" s="589"/>
      <c r="X26" s="590"/>
      <c r="Y26" s="591"/>
      <c r="Z26" s="493" t="s">
        <v>178</v>
      </c>
      <c r="AA26" s="595"/>
      <c r="AB26" s="595"/>
      <c r="AC26" s="595"/>
      <c r="AD26" s="595"/>
      <c r="AE26" s="595"/>
      <c r="AF26" s="595"/>
      <c r="AG26" s="596"/>
      <c r="AH26" s="494">
        <v>50</v>
      </c>
      <c r="AI26" s="495"/>
      <c r="AJ26" s="495"/>
      <c r="AK26" s="495"/>
      <c r="AL26" s="537"/>
      <c r="AM26" s="494">
        <v>150450</v>
      </c>
      <c r="AN26" s="495"/>
      <c r="AO26" s="495"/>
      <c r="AP26" s="495"/>
      <c r="AQ26" s="495"/>
      <c r="AR26" s="537"/>
      <c r="AS26" s="494">
        <v>3009</v>
      </c>
      <c r="AT26" s="495"/>
      <c r="AU26" s="495"/>
      <c r="AV26" s="495"/>
      <c r="AW26" s="495"/>
      <c r="AX26" s="496"/>
      <c r="AY26" s="446" t="s">
        <v>179</v>
      </c>
      <c r="AZ26" s="447"/>
      <c r="BA26" s="447"/>
      <c r="BB26" s="447"/>
      <c r="BC26" s="447"/>
      <c r="BD26" s="447"/>
      <c r="BE26" s="447"/>
      <c r="BF26" s="447"/>
      <c r="BG26" s="447"/>
      <c r="BH26" s="447"/>
      <c r="BI26" s="447"/>
      <c r="BJ26" s="447"/>
      <c r="BK26" s="447"/>
      <c r="BL26" s="447"/>
      <c r="BM26" s="448"/>
      <c r="BN26" s="443" t="s">
        <v>138</v>
      </c>
      <c r="BO26" s="444"/>
      <c r="BP26" s="444"/>
      <c r="BQ26" s="444"/>
      <c r="BR26" s="444"/>
      <c r="BS26" s="444"/>
      <c r="BT26" s="444"/>
      <c r="BU26" s="445"/>
      <c r="BV26" s="443" t="s">
        <v>137</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180</v>
      </c>
      <c r="F27" s="473"/>
      <c r="G27" s="473"/>
      <c r="H27" s="473"/>
      <c r="I27" s="473"/>
      <c r="J27" s="473"/>
      <c r="K27" s="474"/>
      <c r="L27" s="494">
        <v>1</v>
      </c>
      <c r="M27" s="495"/>
      <c r="N27" s="495"/>
      <c r="O27" s="495"/>
      <c r="P27" s="537"/>
      <c r="Q27" s="494">
        <v>4700</v>
      </c>
      <c r="R27" s="495"/>
      <c r="S27" s="495"/>
      <c r="T27" s="495"/>
      <c r="U27" s="495"/>
      <c r="V27" s="537"/>
      <c r="W27" s="589"/>
      <c r="X27" s="590"/>
      <c r="Y27" s="591"/>
      <c r="Z27" s="493" t="s">
        <v>181</v>
      </c>
      <c r="AA27" s="473"/>
      <c r="AB27" s="473"/>
      <c r="AC27" s="473"/>
      <c r="AD27" s="473"/>
      <c r="AE27" s="473"/>
      <c r="AF27" s="473"/>
      <c r="AG27" s="474"/>
      <c r="AH27" s="494">
        <v>33</v>
      </c>
      <c r="AI27" s="495"/>
      <c r="AJ27" s="495"/>
      <c r="AK27" s="495"/>
      <c r="AL27" s="537"/>
      <c r="AM27" s="494">
        <v>107470</v>
      </c>
      <c r="AN27" s="495"/>
      <c r="AO27" s="495"/>
      <c r="AP27" s="495"/>
      <c r="AQ27" s="495"/>
      <c r="AR27" s="537"/>
      <c r="AS27" s="494">
        <v>3257</v>
      </c>
      <c r="AT27" s="495"/>
      <c r="AU27" s="495"/>
      <c r="AV27" s="495"/>
      <c r="AW27" s="495"/>
      <c r="AX27" s="496"/>
      <c r="AY27" s="538" t="s">
        <v>182</v>
      </c>
      <c r="AZ27" s="539"/>
      <c r="BA27" s="539"/>
      <c r="BB27" s="539"/>
      <c r="BC27" s="539"/>
      <c r="BD27" s="539"/>
      <c r="BE27" s="539"/>
      <c r="BF27" s="539"/>
      <c r="BG27" s="539"/>
      <c r="BH27" s="539"/>
      <c r="BI27" s="539"/>
      <c r="BJ27" s="539"/>
      <c r="BK27" s="539"/>
      <c r="BL27" s="539"/>
      <c r="BM27" s="540"/>
      <c r="BN27" s="562" t="s">
        <v>183</v>
      </c>
      <c r="BO27" s="563"/>
      <c r="BP27" s="563"/>
      <c r="BQ27" s="563"/>
      <c r="BR27" s="563"/>
      <c r="BS27" s="563"/>
      <c r="BT27" s="563"/>
      <c r="BU27" s="564"/>
      <c r="BV27" s="562" t="s">
        <v>138</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184</v>
      </c>
      <c r="F28" s="473"/>
      <c r="G28" s="473"/>
      <c r="H28" s="473"/>
      <c r="I28" s="473"/>
      <c r="J28" s="473"/>
      <c r="K28" s="474"/>
      <c r="L28" s="494">
        <v>1</v>
      </c>
      <c r="M28" s="495"/>
      <c r="N28" s="495"/>
      <c r="O28" s="495"/>
      <c r="P28" s="537"/>
      <c r="Q28" s="494">
        <v>3990</v>
      </c>
      <c r="R28" s="495"/>
      <c r="S28" s="495"/>
      <c r="T28" s="495"/>
      <c r="U28" s="495"/>
      <c r="V28" s="537"/>
      <c r="W28" s="589"/>
      <c r="X28" s="590"/>
      <c r="Y28" s="591"/>
      <c r="Z28" s="493" t="s">
        <v>185</v>
      </c>
      <c r="AA28" s="473"/>
      <c r="AB28" s="473"/>
      <c r="AC28" s="473"/>
      <c r="AD28" s="473"/>
      <c r="AE28" s="473"/>
      <c r="AF28" s="473"/>
      <c r="AG28" s="474"/>
      <c r="AH28" s="494" t="s">
        <v>137</v>
      </c>
      <c r="AI28" s="495"/>
      <c r="AJ28" s="495"/>
      <c r="AK28" s="495"/>
      <c r="AL28" s="537"/>
      <c r="AM28" s="494" t="s">
        <v>183</v>
      </c>
      <c r="AN28" s="495"/>
      <c r="AO28" s="495"/>
      <c r="AP28" s="495"/>
      <c r="AQ28" s="495"/>
      <c r="AR28" s="537"/>
      <c r="AS28" s="494" t="s">
        <v>183</v>
      </c>
      <c r="AT28" s="495"/>
      <c r="AU28" s="495"/>
      <c r="AV28" s="495"/>
      <c r="AW28" s="495"/>
      <c r="AX28" s="496"/>
      <c r="AY28" s="597" t="s">
        <v>186</v>
      </c>
      <c r="AZ28" s="598"/>
      <c r="BA28" s="598"/>
      <c r="BB28" s="599"/>
      <c r="BC28" s="403" t="s">
        <v>49</v>
      </c>
      <c r="BD28" s="404"/>
      <c r="BE28" s="404"/>
      <c r="BF28" s="404"/>
      <c r="BG28" s="404"/>
      <c r="BH28" s="404"/>
      <c r="BI28" s="404"/>
      <c r="BJ28" s="404"/>
      <c r="BK28" s="404"/>
      <c r="BL28" s="404"/>
      <c r="BM28" s="405"/>
      <c r="BN28" s="406">
        <v>2850979</v>
      </c>
      <c r="BO28" s="407"/>
      <c r="BP28" s="407"/>
      <c r="BQ28" s="407"/>
      <c r="BR28" s="407"/>
      <c r="BS28" s="407"/>
      <c r="BT28" s="407"/>
      <c r="BU28" s="408"/>
      <c r="BV28" s="406">
        <v>3010601</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187</v>
      </c>
      <c r="F29" s="473"/>
      <c r="G29" s="473"/>
      <c r="H29" s="473"/>
      <c r="I29" s="473"/>
      <c r="J29" s="473"/>
      <c r="K29" s="474"/>
      <c r="L29" s="494">
        <v>18</v>
      </c>
      <c r="M29" s="495"/>
      <c r="N29" s="495"/>
      <c r="O29" s="495"/>
      <c r="P29" s="537"/>
      <c r="Q29" s="494">
        <v>3700</v>
      </c>
      <c r="R29" s="495"/>
      <c r="S29" s="495"/>
      <c r="T29" s="495"/>
      <c r="U29" s="495"/>
      <c r="V29" s="537"/>
      <c r="W29" s="592"/>
      <c r="X29" s="593"/>
      <c r="Y29" s="594"/>
      <c r="Z29" s="493" t="s">
        <v>188</v>
      </c>
      <c r="AA29" s="473"/>
      <c r="AB29" s="473"/>
      <c r="AC29" s="473"/>
      <c r="AD29" s="473"/>
      <c r="AE29" s="473"/>
      <c r="AF29" s="473"/>
      <c r="AG29" s="474"/>
      <c r="AH29" s="494">
        <v>645</v>
      </c>
      <c r="AI29" s="495"/>
      <c r="AJ29" s="495"/>
      <c r="AK29" s="495"/>
      <c r="AL29" s="537"/>
      <c r="AM29" s="494">
        <v>1958770</v>
      </c>
      <c r="AN29" s="495"/>
      <c r="AO29" s="495"/>
      <c r="AP29" s="495"/>
      <c r="AQ29" s="495"/>
      <c r="AR29" s="537"/>
      <c r="AS29" s="494">
        <v>3037</v>
      </c>
      <c r="AT29" s="495"/>
      <c r="AU29" s="495"/>
      <c r="AV29" s="495"/>
      <c r="AW29" s="495"/>
      <c r="AX29" s="496"/>
      <c r="AY29" s="600"/>
      <c r="AZ29" s="601"/>
      <c r="BA29" s="601"/>
      <c r="BB29" s="602"/>
      <c r="BC29" s="477" t="s">
        <v>189</v>
      </c>
      <c r="BD29" s="478"/>
      <c r="BE29" s="478"/>
      <c r="BF29" s="478"/>
      <c r="BG29" s="478"/>
      <c r="BH29" s="478"/>
      <c r="BI29" s="478"/>
      <c r="BJ29" s="478"/>
      <c r="BK29" s="478"/>
      <c r="BL29" s="478"/>
      <c r="BM29" s="479"/>
      <c r="BN29" s="443">
        <v>52218</v>
      </c>
      <c r="BO29" s="444"/>
      <c r="BP29" s="444"/>
      <c r="BQ29" s="444"/>
      <c r="BR29" s="444"/>
      <c r="BS29" s="444"/>
      <c r="BT29" s="444"/>
      <c r="BU29" s="445"/>
      <c r="BV29" s="443">
        <v>54567</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190</v>
      </c>
      <c r="X30" s="611"/>
      <c r="Y30" s="611"/>
      <c r="Z30" s="611"/>
      <c r="AA30" s="611"/>
      <c r="AB30" s="611"/>
      <c r="AC30" s="611"/>
      <c r="AD30" s="611"/>
      <c r="AE30" s="611"/>
      <c r="AF30" s="611"/>
      <c r="AG30" s="612"/>
      <c r="AH30" s="570">
        <v>97.9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51</v>
      </c>
      <c r="BD30" s="560"/>
      <c r="BE30" s="560"/>
      <c r="BF30" s="560"/>
      <c r="BG30" s="560"/>
      <c r="BH30" s="560"/>
      <c r="BI30" s="560"/>
      <c r="BJ30" s="560"/>
      <c r="BK30" s="560"/>
      <c r="BL30" s="560"/>
      <c r="BM30" s="561"/>
      <c r="BN30" s="562">
        <v>4226941</v>
      </c>
      <c r="BO30" s="563"/>
      <c r="BP30" s="563"/>
      <c r="BQ30" s="563"/>
      <c r="BR30" s="563"/>
      <c r="BS30" s="563"/>
      <c r="BT30" s="563"/>
      <c r="BU30" s="564"/>
      <c r="BV30" s="562">
        <v>4380785</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191</v>
      </c>
      <c r="D32" s="606"/>
      <c r="E32" s="606"/>
      <c r="F32" s="606"/>
      <c r="G32" s="606"/>
      <c r="H32" s="606"/>
      <c r="I32" s="606"/>
      <c r="J32" s="606"/>
      <c r="K32" s="606"/>
      <c r="L32" s="606"/>
      <c r="M32" s="606"/>
      <c r="N32" s="606"/>
      <c r="O32" s="606"/>
      <c r="P32" s="606"/>
      <c r="Q32" s="606"/>
      <c r="R32" s="606"/>
      <c r="S32" s="606"/>
      <c r="U32" s="447" t="s">
        <v>192</v>
      </c>
      <c r="V32" s="447"/>
      <c r="W32" s="447"/>
      <c r="X32" s="447"/>
      <c r="Y32" s="447"/>
      <c r="Z32" s="447"/>
      <c r="AA32" s="447"/>
      <c r="AB32" s="447"/>
      <c r="AC32" s="447"/>
      <c r="AD32" s="447"/>
      <c r="AE32" s="447"/>
      <c r="AF32" s="447"/>
      <c r="AG32" s="447"/>
      <c r="AH32" s="447"/>
      <c r="AI32" s="447"/>
      <c r="AJ32" s="447"/>
      <c r="AK32" s="447"/>
      <c r="AM32" s="447" t="s">
        <v>193</v>
      </c>
      <c r="AN32" s="447"/>
      <c r="AO32" s="447"/>
      <c r="AP32" s="447"/>
      <c r="AQ32" s="447"/>
      <c r="AR32" s="447"/>
      <c r="AS32" s="447"/>
      <c r="AT32" s="447"/>
      <c r="AU32" s="447"/>
      <c r="AV32" s="447"/>
      <c r="AW32" s="447"/>
      <c r="AX32" s="447"/>
      <c r="AY32" s="447"/>
      <c r="AZ32" s="447"/>
      <c r="BA32" s="447"/>
      <c r="BB32" s="447"/>
      <c r="BC32" s="447"/>
      <c r="BE32" s="447" t="s">
        <v>194</v>
      </c>
      <c r="BF32" s="447"/>
      <c r="BG32" s="447"/>
      <c r="BH32" s="447"/>
      <c r="BI32" s="447"/>
      <c r="BJ32" s="447"/>
      <c r="BK32" s="447"/>
      <c r="BL32" s="447"/>
      <c r="BM32" s="447"/>
      <c r="BN32" s="447"/>
      <c r="BO32" s="447"/>
      <c r="BP32" s="447"/>
      <c r="BQ32" s="447"/>
      <c r="BR32" s="447"/>
      <c r="BS32" s="447"/>
      <c r="BT32" s="447"/>
      <c r="BU32" s="447"/>
      <c r="BW32" s="447" t="s">
        <v>195</v>
      </c>
      <c r="BX32" s="447"/>
      <c r="BY32" s="447"/>
      <c r="BZ32" s="447"/>
      <c r="CA32" s="447"/>
      <c r="CB32" s="447"/>
      <c r="CC32" s="447"/>
      <c r="CD32" s="447"/>
      <c r="CE32" s="447"/>
      <c r="CF32" s="447"/>
      <c r="CG32" s="447"/>
      <c r="CH32" s="447"/>
      <c r="CI32" s="447"/>
      <c r="CJ32" s="447"/>
      <c r="CK32" s="447"/>
      <c r="CL32" s="447"/>
      <c r="CM32" s="447"/>
      <c r="CO32" s="447" t="s">
        <v>196</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197</v>
      </c>
      <c r="D33" s="467"/>
      <c r="E33" s="432" t="s">
        <v>198</v>
      </c>
      <c r="F33" s="432"/>
      <c r="G33" s="432"/>
      <c r="H33" s="432"/>
      <c r="I33" s="432"/>
      <c r="J33" s="432"/>
      <c r="K33" s="432"/>
      <c r="L33" s="432"/>
      <c r="M33" s="432"/>
      <c r="N33" s="432"/>
      <c r="O33" s="432"/>
      <c r="P33" s="432"/>
      <c r="Q33" s="432"/>
      <c r="R33" s="432"/>
      <c r="S33" s="432"/>
      <c r="T33" s="206"/>
      <c r="U33" s="467" t="s">
        <v>199</v>
      </c>
      <c r="V33" s="467"/>
      <c r="W33" s="432" t="s">
        <v>198</v>
      </c>
      <c r="X33" s="432"/>
      <c r="Y33" s="432"/>
      <c r="Z33" s="432"/>
      <c r="AA33" s="432"/>
      <c r="AB33" s="432"/>
      <c r="AC33" s="432"/>
      <c r="AD33" s="432"/>
      <c r="AE33" s="432"/>
      <c r="AF33" s="432"/>
      <c r="AG33" s="432"/>
      <c r="AH33" s="432"/>
      <c r="AI33" s="432"/>
      <c r="AJ33" s="432"/>
      <c r="AK33" s="432"/>
      <c r="AL33" s="206"/>
      <c r="AM33" s="467" t="s">
        <v>197</v>
      </c>
      <c r="AN33" s="467"/>
      <c r="AO33" s="432" t="s">
        <v>198</v>
      </c>
      <c r="AP33" s="432"/>
      <c r="AQ33" s="432"/>
      <c r="AR33" s="432"/>
      <c r="AS33" s="432"/>
      <c r="AT33" s="432"/>
      <c r="AU33" s="432"/>
      <c r="AV33" s="432"/>
      <c r="AW33" s="432"/>
      <c r="AX33" s="432"/>
      <c r="AY33" s="432"/>
      <c r="AZ33" s="432"/>
      <c r="BA33" s="432"/>
      <c r="BB33" s="432"/>
      <c r="BC33" s="432"/>
      <c r="BD33" s="207"/>
      <c r="BE33" s="432" t="s">
        <v>200</v>
      </c>
      <c r="BF33" s="432"/>
      <c r="BG33" s="432" t="s">
        <v>201</v>
      </c>
      <c r="BH33" s="432"/>
      <c r="BI33" s="432"/>
      <c r="BJ33" s="432"/>
      <c r="BK33" s="432"/>
      <c r="BL33" s="432"/>
      <c r="BM33" s="432"/>
      <c r="BN33" s="432"/>
      <c r="BO33" s="432"/>
      <c r="BP33" s="432"/>
      <c r="BQ33" s="432"/>
      <c r="BR33" s="432"/>
      <c r="BS33" s="432"/>
      <c r="BT33" s="432"/>
      <c r="BU33" s="432"/>
      <c r="BV33" s="207"/>
      <c r="BW33" s="467" t="s">
        <v>200</v>
      </c>
      <c r="BX33" s="467"/>
      <c r="BY33" s="432" t="s">
        <v>202</v>
      </c>
      <c r="BZ33" s="432"/>
      <c r="CA33" s="432"/>
      <c r="CB33" s="432"/>
      <c r="CC33" s="432"/>
      <c r="CD33" s="432"/>
      <c r="CE33" s="432"/>
      <c r="CF33" s="432"/>
      <c r="CG33" s="432"/>
      <c r="CH33" s="432"/>
      <c r="CI33" s="432"/>
      <c r="CJ33" s="432"/>
      <c r="CK33" s="432"/>
      <c r="CL33" s="432"/>
      <c r="CM33" s="432"/>
      <c r="CN33" s="206"/>
      <c r="CO33" s="467" t="s">
        <v>203</v>
      </c>
      <c r="CP33" s="467"/>
      <c r="CQ33" s="432" t="s">
        <v>204</v>
      </c>
      <c r="CR33" s="432"/>
      <c r="CS33" s="432"/>
      <c r="CT33" s="432"/>
      <c r="CU33" s="432"/>
      <c r="CV33" s="432"/>
      <c r="CW33" s="432"/>
      <c r="CX33" s="432"/>
      <c r="CY33" s="432"/>
      <c r="CZ33" s="432"/>
      <c r="DA33" s="432"/>
      <c r="DB33" s="432"/>
      <c r="DC33" s="432"/>
      <c r="DD33" s="432"/>
      <c r="DE33" s="432"/>
      <c r="DF33" s="206"/>
      <c r="DG33" s="632" t="s">
        <v>205</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6</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81"/>
      <c r="BE34" s="633" t="str">
        <f>IF(BG34="","",MAX(C34:D43,U34:V43,AM34:AN43)+1)</f>
        <v/>
      </c>
      <c r="BF34" s="633"/>
      <c r="BG34" s="634"/>
      <c r="BH34" s="634"/>
      <c r="BI34" s="634"/>
      <c r="BJ34" s="634"/>
      <c r="BK34" s="634"/>
      <c r="BL34" s="634"/>
      <c r="BM34" s="634"/>
      <c r="BN34" s="634"/>
      <c r="BO34" s="634"/>
      <c r="BP34" s="634"/>
      <c r="BQ34" s="634"/>
      <c r="BR34" s="634"/>
      <c r="BS34" s="634"/>
      <c r="BT34" s="634"/>
      <c r="BU34" s="634"/>
      <c r="BV34" s="181"/>
      <c r="BW34" s="633">
        <f>IF(BY34="","",MAX(C34:D43,U34:V43,AM34:AN43,BE34:BF43)+1)</f>
        <v>9</v>
      </c>
      <c r="BX34" s="633"/>
      <c r="BY34" s="634" t="str">
        <f>IF('各会計、関係団体の財政状況及び健全化判断比率'!B68="","",'各会計、関係団体の財政状況及び健全化判断比率'!B68)</f>
        <v>志摩広域消防組合</v>
      </c>
      <c r="BZ34" s="634"/>
      <c r="CA34" s="634"/>
      <c r="CB34" s="634"/>
      <c r="CC34" s="634"/>
      <c r="CD34" s="634"/>
      <c r="CE34" s="634"/>
      <c r="CF34" s="634"/>
      <c r="CG34" s="634"/>
      <c r="CH34" s="634"/>
      <c r="CI34" s="634"/>
      <c r="CJ34" s="634"/>
      <c r="CK34" s="634"/>
      <c r="CL34" s="634"/>
      <c r="CM34" s="634"/>
      <c r="CN34" s="181"/>
      <c r="CO34" s="633">
        <f>IF(CQ34="","",MAX(C34:D43,U34:V43,AM34:AN43,BE34:BF43,BW34:BX43)+1)</f>
        <v>19</v>
      </c>
      <c r="CP34" s="633"/>
      <c r="CQ34" s="634" t="str">
        <f>IF('各会計、関係団体の財政状況及び健全化判断比率'!BS7="","",'各会計、関係団体の財政状況及び健全化判断比率'!BS7)</f>
        <v>志摩まちづくり株式会社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f>IF(E35="","",C34+1)</f>
        <v>2</v>
      </c>
      <c r="D35" s="633"/>
      <c r="E35" s="634" t="str">
        <f>IF('各会計、関係団体の財政状況及び健全化判断比率'!B8="","",'各会計、関係団体の財政状況及び健全化判断比率'!B8)</f>
        <v>住宅新築資金等貸付事業特別会計</v>
      </c>
      <c r="F35" s="634"/>
      <c r="G35" s="634"/>
      <c r="H35" s="634"/>
      <c r="I35" s="634"/>
      <c r="J35" s="634"/>
      <c r="K35" s="634"/>
      <c r="L35" s="634"/>
      <c r="M35" s="634"/>
      <c r="N35" s="634"/>
      <c r="O35" s="634"/>
      <c r="P35" s="634"/>
      <c r="Q35" s="634"/>
      <c r="R35" s="634"/>
      <c r="S35" s="634"/>
      <c r="T35" s="181"/>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f t="shared" ref="AM35:AM43" si="0">IF(AO35="","",AM34+1)</f>
        <v>7</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10</v>
      </c>
      <c r="BX35" s="633"/>
      <c r="BY35" s="634" t="str">
        <f>IF('各会計、関係団体の財政状況及び健全化判断比率'!B69="","",'各会計、関係団体の財政状況及び健全化判断比率'!B69)</f>
        <v>志摩広域行政組合（一般会計）</v>
      </c>
      <c r="BZ35" s="634"/>
      <c r="CA35" s="634"/>
      <c r="CB35" s="634"/>
      <c r="CC35" s="634"/>
      <c r="CD35" s="634"/>
      <c r="CE35" s="634"/>
      <c r="CF35" s="634"/>
      <c r="CG35" s="634"/>
      <c r="CH35" s="634"/>
      <c r="CI35" s="634"/>
      <c r="CJ35" s="634"/>
      <c r="CK35" s="634"/>
      <c r="CL35" s="634"/>
      <c r="CM35" s="634"/>
      <c r="CN35" s="181"/>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f t="shared" si="0"/>
        <v>8</v>
      </c>
      <c r="AN36" s="633"/>
      <c r="AO36" s="634" t="str">
        <f>IF('各会計、関係団体の財政状況及び健全化判断比率'!B33="","",'各会計、関係団体の財政状況及び健全化判断比率'!B33)</f>
        <v>病院事業会計</v>
      </c>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11</v>
      </c>
      <c r="BX36" s="633"/>
      <c r="BY36" s="634" t="str">
        <f>IF('各会計、関係団体の財政状況及び健全化判断比率'!B70="","",'各会計、関係団体の財政状況及び健全化判断比率'!B70)</f>
        <v>志摩広域行政組合（才庭特別会計）</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12</v>
      </c>
      <c r="BX37" s="633"/>
      <c r="BY37" s="634" t="str">
        <f>IF('各会計、関係団体の財政状況及び健全化判断比率'!B71="","",'各会計、関係団体の財政状況及び健全化判断比率'!B71)</f>
        <v>志摩広域行政組合（ともやま苑特別会計）</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13</v>
      </c>
      <c r="BX38" s="633"/>
      <c r="BY38" s="634" t="str">
        <f>IF('各会計、関係団体の財政状況及び健全化判断比率'!B72="","",'各会計、関係団体の財政状況及び健全化判断比率'!B72)</f>
        <v>志摩広域行政組合（福祉センター特別会計）</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14</v>
      </c>
      <c r="BX39" s="633"/>
      <c r="BY39" s="634" t="str">
        <f>IF('各会計、関係団体の財政状況及び健全化判断比率'!B73="","",'各会計、関係団体の財政状況及び健全化判断比率'!B73)</f>
        <v>三重県市町総合事務組合（一般会計）</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15</v>
      </c>
      <c r="BX40" s="633"/>
      <c r="BY40" s="634" t="str">
        <f>IF('各会計、関係団体の財政状況及び健全化判断比率'!B74="","",'各会計、関係団体の財政状況及び健全化判断比率'!B74)</f>
        <v>三重県市町総合事務組合（共同研修特別会計）</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16</v>
      </c>
      <c r="BX41" s="633"/>
      <c r="BY41" s="634" t="str">
        <f>IF('各会計、関係団体の財政状況及び健全化判断比率'!B75="","",'各会計、関係団体の財政状況及び健全化判断比率'!B75)</f>
        <v>三重県市町総合事務組合（デジタル地図特別会計）</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f t="shared" si="2"/>
        <v>17</v>
      </c>
      <c r="BX42" s="633"/>
      <c r="BY42" s="634" t="str">
        <f>IF('各会計、関係団体の財政状況及び健全化判断比率'!B76="","",'各会計、関係団体の財政状況及び健全化判断比率'!B76)</f>
        <v>三重県市町総合事務組合（物品特別会計）</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f t="shared" si="2"/>
        <v>18</v>
      </c>
      <c r="BX43" s="633"/>
      <c r="BY43" s="634" t="str">
        <f>IF('各会計、関係団体の財政状況及び健全化判断比率'!B77="","",'各会計、関係団体の財政状況及び健全化判断比率'!B77)</f>
        <v>三重県市町総合事務組合（退職手当特別会計）</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206</v>
      </c>
      <c r="E46" s="636" t="s">
        <v>207</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208</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209</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210</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211</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212</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213</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214</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bgVlfzs7BHl7cQgVqy9qh3BPfLCwwsU/O1uNZH2vvSZFFog1D81Hh7ovIZgh5PfzAxiE2j75hc2tZQHXE3equg==" saltValue="MPwDRlYHr0c7k/hovmCGF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215</v>
      </c>
      <c r="DI1" s="639"/>
      <c r="DJ1" s="639"/>
      <c r="DK1" s="639"/>
      <c r="DL1" s="639"/>
      <c r="DM1" s="639"/>
      <c r="DN1" s="640"/>
      <c r="DO1" s="214"/>
      <c r="DP1" s="638" t="s">
        <v>216</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217</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218</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219</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220</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221</v>
      </c>
      <c r="S4" s="642"/>
      <c r="T4" s="642"/>
      <c r="U4" s="642"/>
      <c r="V4" s="642"/>
      <c r="W4" s="642"/>
      <c r="X4" s="642"/>
      <c r="Y4" s="643"/>
      <c r="Z4" s="641" t="s">
        <v>222</v>
      </c>
      <c r="AA4" s="642"/>
      <c r="AB4" s="642"/>
      <c r="AC4" s="643"/>
      <c r="AD4" s="641" t="s">
        <v>223</v>
      </c>
      <c r="AE4" s="642"/>
      <c r="AF4" s="642"/>
      <c r="AG4" s="642"/>
      <c r="AH4" s="642"/>
      <c r="AI4" s="642"/>
      <c r="AJ4" s="642"/>
      <c r="AK4" s="643"/>
      <c r="AL4" s="641" t="s">
        <v>222</v>
      </c>
      <c r="AM4" s="642"/>
      <c r="AN4" s="642"/>
      <c r="AO4" s="643"/>
      <c r="AP4" s="644" t="s">
        <v>224</v>
      </c>
      <c r="AQ4" s="644"/>
      <c r="AR4" s="644"/>
      <c r="AS4" s="644"/>
      <c r="AT4" s="644"/>
      <c r="AU4" s="644"/>
      <c r="AV4" s="644"/>
      <c r="AW4" s="644"/>
      <c r="AX4" s="644"/>
      <c r="AY4" s="644"/>
      <c r="AZ4" s="644"/>
      <c r="BA4" s="644"/>
      <c r="BB4" s="644"/>
      <c r="BC4" s="644"/>
      <c r="BD4" s="644"/>
      <c r="BE4" s="644"/>
      <c r="BF4" s="644"/>
      <c r="BG4" s="644" t="s">
        <v>225</v>
      </c>
      <c r="BH4" s="644"/>
      <c r="BI4" s="644"/>
      <c r="BJ4" s="644"/>
      <c r="BK4" s="644"/>
      <c r="BL4" s="644"/>
      <c r="BM4" s="644"/>
      <c r="BN4" s="644"/>
      <c r="BO4" s="644" t="s">
        <v>222</v>
      </c>
      <c r="BP4" s="644"/>
      <c r="BQ4" s="644"/>
      <c r="BR4" s="644"/>
      <c r="BS4" s="644" t="s">
        <v>226</v>
      </c>
      <c r="BT4" s="644"/>
      <c r="BU4" s="644"/>
      <c r="BV4" s="644"/>
      <c r="BW4" s="644"/>
      <c r="BX4" s="644"/>
      <c r="BY4" s="644"/>
      <c r="BZ4" s="644"/>
      <c r="CA4" s="644"/>
      <c r="CB4" s="644"/>
      <c r="CD4" s="641" t="s">
        <v>227</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228</v>
      </c>
      <c r="C5" s="646"/>
      <c r="D5" s="646"/>
      <c r="E5" s="646"/>
      <c r="F5" s="646"/>
      <c r="G5" s="646"/>
      <c r="H5" s="646"/>
      <c r="I5" s="646"/>
      <c r="J5" s="646"/>
      <c r="K5" s="646"/>
      <c r="L5" s="646"/>
      <c r="M5" s="646"/>
      <c r="N5" s="646"/>
      <c r="O5" s="646"/>
      <c r="P5" s="646"/>
      <c r="Q5" s="647"/>
      <c r="R5" s="648">
        <v>5626846</v>
      </c>
      <c r="S5" s="649"/>
      <c r="T5" s="649"/>
      <c r="U5" s="649"/>
      <c r="V5" s="649"/>
      <c r="W5" s="649"/>
      <c r="X5" s="649"/>
      <c r="Y5" s="650"/>
      <c r="Z5" s="651">
        <v>19.600000000000001</v>
      </c>
      <c r="AA5" s="651"/>
      <c r="AB5" s="651"/>
      <c r="AC5" s="651"/>
      <c r="AD5" s="652">
        <v>5626846</v>
      </c>
      <c r="AE5" s="652"/>
      <c r="AF5" s="652"/>
      <c r="AG5" s="652"/>
      <c r="AH5" s="652"/>
      <c r="AI5" s="652"/>
      <c r="AJ5" s="652"/>
      <c r="AK5" s="652"/>
      <c r="AL5" s="653">
        <v>35.299999999999997</v>
      </c>
      <c r="AM5" s="654"/>
      <c r="AN5" s="654"/>
      <c r="AO5" s="655"/>
      <c r="AP5" s="645" t="s">
        <v>229</v>
      </c>
      <c r="AQ5" s="646"/>
      <c r="AR5" s="646"/>
      <c r="AS5" s="646"/>
      <c r="AT5" s="646"/>
      <c r="AU5" s="646"/>
      <c r="AV5" s="646"/>
      <c r="AW5" s="646"/>
      <c r="AX5" s="646"/>
      <c r="AY5" s="646"/>
      <c r="AZ5" s="646"/>
      <c r="BA5" s="646"/>
      <c r="BB5" s="646"/>
      <c r="BC5" s="646"/>
      <c r="BD5" s="646"/>
      <c r="BE5" s="646"/>
      <c r="BF5" s="647"/>
      <c r="BG5" s="659">
        <v>5515513</v>
      </c>
      <c r="BH5" s="660"/>
      <c r="BI5" s="660"/>
      <c r="BJ5" s="660"/>
      <c r="BK5" s="660"/>
      <c r="BL5" s="660"/>
      <c r="BM5" s="660"/>
      <c r="BN5" s="661"/>
      <c r="BO5" s="662">
        <v>98</v>
      </c>
      <c r="BP5" s="662"/>
      <c r="BQ5" s="662"/>
      <c r="BR5" s="662"/>
      <c r="BS5" s="663" t="s">
        <v>183</v>
      </c>
      <c r="BT5" s="663"/>
      <c r="BU5" s="663"/>
      <c r="BV5" s="663"/>
      <c r="BW5" s="663"/>
      <c r="BX5" s="663"/>
      <c r="BY5" s="663"/>
      <c r="BZ5" s="663"/>
      <c r="CA5" s="663"/>
      <c r="CB5" s="667"/>
      <c r="CD5" s="641" t="s">
        <v>224</v>
      </c>
      <c r="CE5" s="642"/>
      <c r="CF5" s="642"/>
      <c r="CG5" s="642"/>
      <c r="CH5" s="642"/>
      <c r="CI5" s="642"/>
      <c r="CJ5" s="642"/>
      <c r="CK5" s="642"/>
      <c r="CL5" s="642"/>
      <c r="CM5" s="642"/>
      <c r="CN5" s="642"/>
      <c r="CO5" s="642"/>
      <c r="CP5" s="642"/>
      <c r="CQ5" s="643"/>
      <c r="CR5" s="641" t="s">
        <v>230</v>
      </c>
      <c r="CS5" s="642"/>
      <c r="CT5" s="642"/>
      <c r="CU5" s="642"/>
      <c r="CV5" s="642"/>
      <c r="CW5" s="642"/>
      <c r="CX5" s="642"/>
      <c r="CY5" s="643"/>
      <c r="CZ5" s="641" t="s">
        <v>222</v>
      </c>
      <c r="DA5" s="642"/>
      <c r="DB5" s="642"/>
      <c r="DC5" s="643"/>
      <c r="DD5" s="641" t="s">
        <v>231</v>
      </c>
      <c r="DE5" s="642"/>
      <c r="DF5" s="642"/>
      <c r="DG5" s="642"/>
      <c r="DH5" s="642"/>
      <c r="DI5" s="642"/>
      <c r="DJ5" s="642"/>
      <c r="DK5" s="642"/>
      <c r="DL5" s="642"/>
      <c r="DM5" s="642"/>
      <c r="DN5" s="642"/>
      <c r="DO5" s="642"/>
      <c r="DP5" s="643"/>
      <c r="DQ5" s="641" t="s">
        <v>232</v>
      </c>
      <c r="DR5" s="642"/>
      <c r="DS5" s="642"/>
      <c r="DT5" s="642"/>
      <c r="DU5" s="642"/>
      <c r="DV5" s="642"/>
      <c r="DW5" s="642"/>
      <c r="DX5" s="642"/>
      <c r="DY5" s="642"/>
      <c r="DZ5" s="642"/>
      <c r="EA5" s="642"/>
      <c r="EB5" s="642"/>
      <c r="EC5" s="643"/>
    </row>
    <row r="6" spans="2:143" ht="11.25" customHeight="1" x14ac:dyDescent="0.2">
      <c r="B6" s="656" t="s">
        <v>233</v>
      </c>
      <c r="C6" s="657"/>
      <c r="D6" s="657"/>
      <c r="E6" s="657"/>
      <c r="F6" s="657"/>
      <c r="G6" s="657"/>
      <c r="H6" s="657"/>
      <c r="I6" s="657"/>
      <c r="J6" s="657"/>
      <c r="K6" s="657"/>
      <c r="L6" s="657"/>
      <c r="M6" s="657"/>
      <c r="N6" s="657"/>
      <c r="O6" s="657"/>
      <c r="P6" s="657"/>
      <c r="Q6" s="658"/>
      <c r="R6" s="659">
        <v>172065</v>
      </c>
      <c r="S6" s="660"/>
      <c r="T6" s="660"/>
      <c r="U6" s="660"/>
      <c r="V6" s="660"/>
      <c r="W6" s="660"/>
      <c r="X6" s="660"/>
      <c r="Y6" s="661"/>
      <c r="Z6" s="662">
        <v>0.6</v>
      </c>
      <c r="AA6" s="662"/>
      <c r="AB6" s="662"/>
      <c r="AC6" s="662"/>
      <c r="AD6" s="663">
        <v>172065</v>
      </c>
      <c r="AE6" s="663"/>
      <c r="AF6" s="663"/>
      <c r="AG6" s="663"/>
      <c r="AH6" s="663"/>
      <c r="AI6" s="663"/>
      <c r="AJ6" s="663"/>
      <c r="AK6" s="663"/>
      <c r="AL6" s="664">
        <v>1.1000000000000001</v>
      </c>
      <c r="AM6" s="665"/>
      <c r="AN6" s="665"/>
      <c r="AO6" s="666"/>
      <c r="AP6" s="656" t="s">
        <v>234</v>
      </c>
      <c r="AQ6" s="657"/>
      <c r="AR6" s="657"/>
      <c r="AS6" s="657"/>
      <c r="AT6" s="657"/>
      <c r="AU6" s="657"/>
      <c r="AV6" s="657"/>
      <c r="AW6" s="657"/>
      <c r="AX6" s="657"/>
      <c r="AY6" s="657"/>
      <c r="AZ6" s="657"/>
      <c r="BA6" s="657"/>
      <c r="BB6" s="657"/>
      <c r="BC6" s="657"/>
      <c r="BD6" s="657"/>
      <c r="BE6" s="657"/>
      <c r="BF6" s="658"/>
      <c r="BG6" s="659">
        <v>5515513</v>
      </c>
      <c r="BH6" s="660"/>
      <c r="BI6" s="660"/>
      <c r="BJ6" s="660"/>
      <c r="BK6" s="660"/>
      <c r="BL6" s="660"/>
      <c r="BM6" s="660"/>
      <c r="BN6" s="661"/>
      <c r="BO6" s="662">
        <v>98</v>
      </c>
      <c r="BP6" s="662"/>
      <c r="BQ6" s="662"/>
      <c r="BR6" s="662"/>
      <c r="BS6" s="663" t="s">
        <v>137</v>
      </c>
      <c r="BT6" s="663"/>
      <c r="BU6" s="663"/>
      <c r="BV6" s="663"/>
      <c r="BW6" s="663"/>
      <c r="BX6" s="663"/>
      <c r="BY6" s="663"/>
      <c r="BZ6" s="663"/>
      <c r="CA6" s="663"/>
      <c r="CB6" s="667"/>
      <c r="CD6" s="645" t="s">
        <v>235</v>
      </c>
      <c r="CE6" s="646"/>
      <c r="CF6" s="646"/>
      <c r="CG6" s="646"/>
      <c r="CH6" s="646"/>
      <c r="CI6" s="646"/>
      <c r="CJ6" s="646"/>
      <c r="CK6" s="646"/>
      <c r="CL6" s="646"/>
      <c r="CM6" s="646"/>
      <c r="CN6" s="646"/>
      <c r="CO6" s="646"/>
      <c r="CP6" s="646"/>
      <c r="CQ6" s="647"/>
      <c r="CR6" s="659">
        <v>183028</v>
      </c>
      <c r="CS6" s="660"/>
      <c r="CT6" s="660"/>
      <c r="CU6" s="660"/>
      <c r="CV6" s="660"/>
      <c r="CW6" s="660"/>
      <c r="CX6" s="660"/>
      <c r="CY6" s="661"/>
      <c r="CZ6" s="653">
        <v>0.7</v>
      </c>
      <c r="DA6" s="654"/>
      <c r="DB6" s="654"/>
      <c r="DC6" s="670"/>
      <c r="DD6" s="668" t="s">
        <v>137</v>
      </c>
      <c r="DE6" s="660"/>
      <c r="DF6" s="660"/>
      <c r="DG6" s="660"/>
      <c r="DH6" s="660"/>
      <c r="DI6" s="660"/>
      <c r="DJ6" s="660"/>
      <c r="DK6" s="660"/>
      <c r="DL6" s="660"/>
      <c r="DM6" s="660"/>
      <c r="DN6" s="660"/>
      <c r="DO6" s="660"/>
      <c r="DP6" s="661"/>
      <c r="DQ6" s="668">
        <v>183027</v>
      </c>
      <c r="DR6" s="660"/>
      <c r="DS6" s="660"/>
      <c r="DT6" s="660"/>
      <c r="DU6" s="660"/>
      <c r="DV6" s="660"/>
      <c r="DW6" s="660"/>
      <c r="DX6" s="660"/>
      <c r="DY6" s="660"/>
      <c r="DZ6" s="660"/>
      <c r="EA6" s="660"/>
      <c r="EB6" s="660"/>
      <c r="EC6" s="669"/>
    </row>
    <row r="7" spans="2:143" ht="11.25" customHeight="1" x14ac:dyDescent="0.2">
      <c r="B7" s="656" t="s">
        <v>236</v>
      </c>
      <c r="C7" s="657"/>
      <c r="D7" s="657"/>
      <c r="E7" s="657"/>
      <c r="F7" s="657"/>
      <c r="G7" s="657"/>
      <c r="H7" s="657"/>
      <c r="I7" s="657"/>
      <c r="J7" s="657"/>
      <c r="K7" s="657"/>
      <c r="L7" s="657"/>
      <c r="M7" s="657"/>
      <c r="N7" s="657"/>
      <c r="O7" s="657"/>
      <c r="P7" s="657"/>
      <c r="Q7" s="658"/>
      <c r="R7" s="659">
        <v>2068</v>
      </c>
      <c r="S7" s="660"/>
      <c r="T7" s="660"/>
      <c r="U7" s="660"/>
      <c r="V7" s="660"/>
      <c r="W7" s="660"/>
      <c r="X7" s="660"/>
      <c r="Y7" s="661"/>
      <c r="Z7" s="662">
        <v>0</v>
      </c>
      <c r="AA7" s="662"/>
      <c r="AB7" s="662"/>
      <c r="AC7" s="662"/>
      <c r="AD7" s="663">
        <v>2068</v>
      </c>
      <c r="AE7" s="663"/>
      <c r="AF7" s="663"/>
      <c r="AG7" s="663"/>
      <c r="AH7" s="663"/>
      <c r="AI7" s="663"/>
      <c r="AJ7" s="663"/>
      <c r="AK7" s="663"/>
      <c r="AL7" s="664">
        <v>0</v>
      </c>
      <c r="AM7" s="665"/>
      <c r="AN7" s="665"/>
      <c r="AO7" s="666"/>
      <c r="AP7" s="656" t="s">
        <v>237</v>
      </c>
      <c r="AQ7" s="657"/>
      <c r="AR7" s="657"/>
      <c r="AS7" s="657"/>
      <c r="AT7" s="657"/>
      <c r="AU7" s="657"/>
      <c r="AV7" s="657"/>
      <c r="AW7" s="657"/>
      <c r="AX7" s="657"/>
      <c r="AY7" s="657"/>
      <c r="AZ7" s="657"/>
      <c r="BA7" s="657"/>
      <c r="BB7" s="657"/>
      <c r="BC7" s="657"/>
      <c r="BD7" s="657"/>
      <c r="BE7" s="657"/>
      <c r="BF7" s="658"/>
      <c r="BG7" s="659">
        <v>1970363</v>
      </c>
      <c r="BH7" s="660"/>
      <c r="BI7" s="660"/>
      <c r="BJ7" s="660"/>
      <c r="BK7" s="660"/>
      <c r="BL7" s="660"/>
      <c r="BM7" s="660"/>
      <c r="BN7" s="661"/>
      <c r="BO7" s="662">
        <v>35</v>
      </c>
      <c r="BP7" s="662"/>
      <c r="BQ7" s="662"/>
      <c r="BR7" s="662"/>
      <c r="BS7" s="663" t="s">
        <v>137</v>
      </c>
      <c r="BT7" s="663"/>
      <c r="BU7" s="663"/>
      <c r="BV7" s="663"/>
      <c r="BW7" s="663"/>
      <c r="BX7" s="663"/>
      <c r="BY7" s="663"/>
      <c r="BZ7" s="663"/>
      <c r="CA7" s="663"/>
      <c r="CB7" s="667"/>
      <c r="CD7" s="656" t="s">
        <v>238</v>
      </c>
      <c r="CE7" s="657"/>
      <c r="CF7" s="657"/>
      <c r="CG7" s="657"/>
      <c r="CH7" s="657"/>
      <c r="CI7" s="657"/>
      <c r="CJ7" s="657"/>
      <c r="CK7" s="657"/>
      <c r="CL7" s="657"/>
      <c r="CM7" s="657"/>
      <c r="CN7" s="657"/>
      <c r="CO7" s="657"/>
      <c r="CP7" s="657"/>
      <c r="CQ7" s="658"/>
      <c r="CR7" s="659">
        <v>4417513</v>
      </c>
      <c r="CS7" s="660"/>
      <c r="CT7" s="660"/>
      <c r="CU7" s="660"/>
      <c r="CV7" s="660"/>
      <c r="CW7" s="660"/>
      <c r="CX7" s="660"/>
      <c r="CY7" s="661"/>
      <c r="CZ7" s="662">
        <v>16</v>
      </c>
      <c r="DA7" s="662"/>
      <c r="DB7" s="662"/>
      <c r="DC7" s="662"/>
      <c r="DD7" s="668">
        <v>30025</v>
      </c>
      <c r="DE7" s="660"/>
      <c r="DF7" s="660"/>
      <c r="DG7" s="660"/>
      <c r="DH7" s="660"/>
      <c r="DI7" s="660"/>
      <c r="DJ7" s="660"/>
      <c r="DK7" s="660"/>
      <c r="DL7" s="660"/>
      <c r="DM7" s="660"/>
      <c r="DN7" s="660"/>
      <c r="DO7" s="660"/>
      <c r="DP7" s="661"/>
      <c r="DQ7" s="668">
        <v>2879680</v>
      </c>
      <c r="DR7" s="660"/>
      <c r="DS7" s="660"/>
      <c r="DT7" s="660"/>
      <c r="DU7" s="660"/>
      <c r="DV7" s="660"/>
      <c r="DW7" s="660"/>
      <c r="DX7" s="660"/>
      <c r="DY7" s="660"/>
      <c r="DZ7" s="660"/>
      <c r="EA7" s="660"/>
      <c r="EB7" s="660"/>
      <c r="EC7" s="669"/>
    </row>
    <row r="8" spans="2:143" ht="11.25" customHeight="1" x14ac:dyDescent="0.2">
      <c r="B8" s="656" t="s">
        <v>239</v>
      </c>
      <c r="C8" s="657"/>
      <c r="D8" s="657"/>
      <c r="E8" s="657"/>
      <c r="F8" s="657"/>
      <c r="G8" s="657"/>
      <c r="H8" s="657"/>
      <c r="I8" s="657"/>
      <c r="J8" s="657"/>
      <c r="K8" s="657"/>
      <c r="L8" s="657"/>
      <c r="M8" s="657"/>
      <c r="N8" s="657"/>
      <c r="O8" s="657"/>
      <c r="P8" s="657"/>
      <c r="Q8" s="658"/>
      <c r="R8" s="659">
        <v>31415</v>
      </c>
      <c r="S8" s="660"/>
      <c r="T8" s="660"/>
      <c r="U8" s="660"/>
      <c r="V8" s="660"/>
      <c r="W8" s="660"/>
      <c r="X8" s="660"/>
      <c r="Y8" s="661"/>
      <c r="Z8" s="662">
        <v>0.1</v>
      </c>
      <c r="AA8" s="662"/>
      <c r="AB8" s="662"/>
      <c r="AC8" s="662"/>
      <c r="AD8" s="663">
        <v>31415</v>
      </c>
      <c r="AE8" s="663"/>
      <c r="AF8" s="663"/>
      <c r="AG8" s="663"/>
      <c r="AH8" s="663"/>
      <c r="AI8" s="663"/>
      <c r="AJ8" s="663"/>
      <c r="AK8" s="663"/>
      <c r="AL8" s="664">
        <v>0.2</v>
      </c>
      <c r="AM8" s="665"/>
      <c r="AN8" s="665"/>
      <c r="AO8" s="666"/>
      <c r="AP8" s="656" t="s">
        <v>240</v>
      </c>
      <c r="AQ8" s="657"/>
      <c r="AR8" s="657"/>
      <c r="AS8" s="657"/>
      <c r="AT8" s="657"/>
      <c r="AU8" s="657"/>
      <c r="AV8" s="657"/>
      <c r="AW8" s="657"/>
      <c r="AX8" s="657"/>
      <c r="AY8" s="657"/>
      <c r="AZ8" s="657"/>
      <c r="BA8" s="657"/>
      <c r="BB8" s="657"/>
      <c r="BC8" s="657"/>
      <c r="BD8" s="657"/>
      <c r="BE8" s="657"/>
      <c r="BF8" s="658"/>
      <c r="BG8" s="659">
        <v>85200</v>
      </c>
      <c r="BH8" s="660"/>
      <c r="BI8" s="660"/>
      <c r="BJ8" s="660"/>
      <c r="BK8" s="660"/>
      <c r="BL8" s="660"/>
      <c r="BM8" s="660"/>
      <c r="BN8" s="661"/>
      <c r="BO8" s="662">
        <v>1.5</v>
      </c>
      <c r="BP8" s="662"/>
      <c r="BQ8" s="662"/>
      <c r="BR8" s="662"/>
      <c r="BS8" s="663" t="s">
        <v>183</v>
      </c>
      <c r="BT8" s="663"/>
      <c r="BU8" s="663"/>
      <c r="BV8" s="663"/>
      <c r="BW8" s="663"/>
      <c r="BX8" s="663"/>
      <c r="BY8" s="663"/>
      <c r="BZ8" s="663"/>
      <c r="CA8" s="663"/>
      <c r="CB8" s="667"/>
      <c r="CD8" s="656" t="s">
        <v>241</v>
      </c>
      <c r="CE8" s="657"/>
      <c r="CF8" s="657"/>
      <c r="CG8" s="657"/>
      <c r="CH8" s="657"/>
      <c r="CI8" s="657"/>
      <c r="CJ8" s="657"/>
      <c r="CK8" s="657"/>
      <c r="CL8" s="657"/>
      <c r="CM8" s="657"/>
      <c r="CN8" s="657"/>
      <c r="CO8" s="657"/>
      <c r="CP8" s="657"/>
      <c r="CQ8" s="658"/>
      <c r="CR8" s="659">
        <v>9186489</v>
      </c>
      <c r="CS8" s="660"/>
      <c r="CT8" s="660"/>
      <c r="CU8" s="660"/>
      <c r="CV8" s="660"/>
      <c r="CW8" s="660"/>
      <c r="CX8" s="660"/>
      <c r="CY8" s="661"/>
      <c r="CZ8" s="662">
        <v>33.200000000000003</v>
      </c>
      <c r="DA8" s="662"/>
      <c r="DB8" s="662"/>
      <c r="DC8" s="662"/>
      <c r="DD8" s="668">
        <v>712881</v>
      </c>
      <c r="DE8" s="660"/>
      <c r="DF8" s="660"/>
      <c r="DG8" s="660"/>
      <c r="DH8" s="660"/>
      <c r="DI8" s="660"/>
      <c r="DJ8" s="660"/>
      <c r="DK8" s="660"/>
      <c r="DL8" s="660"/>
      <c r="DM8" s="660"/>
      <c r="DN8" s="660"/>
      <c r="DO8" s="660"/>
      <c r="DP8" s="661"/>
      <c r="DQ8" s="668">
        <v>4886432</v>
      </c>
      <c r="DR8" s="660"/>
      <c r="DS8" s="660"/>
      <c r="DT8" s="660"/>
      <c r="DU8" s="660"/>
      <c r="DV8" s="660"/>
      <c r="DW8" s="660"/>
      <c r="DX8" s="660"/>
      <c r="DY8" s="660"/>
      <c r="DZ8" s="660"/>
      <c r="EA8" s="660"/>
      <c r="EB8" s="660"/>
      <c r="EC8" s="669"/>
    </row>
    <row r="9" spans="2:143" ht="11.25" customHeight="1" x14ac:dyDescent="0.2">
      <c r="B9" s="656" t="s">
        <v>242</v>
      </c>
      <c r="C9" s="657"/>
      <c r="D9" s="657"/>
      <c r="E9" s="657"/>
      <c r="F9" s="657"/>
      <c r="G9" s="657"/>
      <c r="H9" s="657"/>
      <c r="I9" s="657"/>
      <c r="J9" s="657"/>
      <c r="K9" s="657"/>
      <c r="L9" s="657"/>
      <c r="M9" s="657"/>
      <c r="N9" s="657"/>
      <c r="O9" s="657"/>
      <c r="P9" s="657"/>
      <c r="Q9" s="658"/>
      <c r="R9" s="659">
        <v>22606</v>
      </c>
      <c r="S9" s="660"/>
      <c r="T9" s="660"/>
      <c r="U9" s="660"/>
      <c r="V9" s="660"/>
      <c r="W9" s="660"/>
      <c r="X9" s="660"/>
      <c r="Y9" s="661"/>
      <c r="Z9" s="662">
        <v>0.1</v>
      </c>
      <c r="AA9" s="662"/>
      <c r="AB9" s="662"/>
      <c r="AC9" s="662"/>
      <c r="AD9" s="663">
        <v>22606</v>
      </c>
      <c r="AE9" s="663"/>
      <c r="AF9" s="663"/>
      <c r="AG9" s="663"/>
      <c r="AH9" s="663"/>
      <c r="AI9" s="663"/>
      <c r="AJ9" s="663"/>
      <c r="AK9" s="663"/>
      <c r="AL9" s="664">
        <v>0.1</v>
      </c>
      <c r="AM9" s="665"/>
      <c r="AN9" s="665"/>
      <c r="AO9" s="666"/>
      <c r="AP9" s="656" t="s">
        <v>243</v>
      </c>
      <c r="AQ9" s="657"/>
      <c r="AR9" s="657"/>
      <c r="AS9" s="657"/>
      <c r="AT9" s="657"/>
      <c r="AU9" s="657"/>
      <c r="AV9" s="657"/>
      <c r="AW9" s="657"/>
      <c r="AX9" s="657"/>
      <c r="AY9" s="657"/>
      <c r="AZ9" s="657"/>
      <c r="BA9" s="657"/>
      <c r="BB9" s="657"/>
      <c r="BC9" s="657"/>
      <c r="BD9" s="657"/>
      <c r="BE9" s="657"/>
      <c r="BF9" s="658"/>
      <c r="BG9" s="659">
        <v>1665875</v>
      </c>
      <c r="BH9" s="660"/>
      <c r="BI9" s="660"/>
      <c r="BJ9" s="660"/>
      <c r="BK9" s="660"/>
      <c r="BL9" s="660"/>
      <c r="BM9" s="660"/>
      <c r="BN9" s="661"/>
      <c r="BO9" s="662">
        <v>29.6</v>
      </c>
      <c r="BP9" s="662"/>
      <c r="BQ9" s="662"/>
      <c r="BR9" s="662"/>
      <c r="BS9" s="663" t="s">
        <v>183</v>
      </c>
      <c r="BT9" s="663"/>
      <c r="BU9" s="663"/>
      <c r="BV9" s="663"/>
      <c r="BW9" s="663"/>
      <c r="BX9" s="663"/>
      <c r="BY9" s="663"/>
      <c r="BZ9" s="663"/>
      <c r="CA9" s="663"/>
      <c r="CB9" s="667"/>
      <c r="CD9" s="656" t="s">
        <v>244</v>
      </c>
      <c r="CE9" s="657"/>
      <c r="CF9" s="657"/>
      <c r="CG9" s="657"/>
      <c r="CH9" s="657"/>
      <c r="CI9" s="657"/>
      <c r="CJ9" s="657"/>
      <c r="CK9" s="657"/>
      <c r="CL9" s="657"/>
      <c r="CM9" s="657"/>
      <c r="CN9" s="657"/>
      <c r="CO9" s="657"/>
      <c r="CP9" s="657"/>
      <c r="CQ9" s="658"/>
      <c r="CR9" s="659">
        <v>2940642</v>
      </c>
      <c r="CS9" s="660"/>
      <c r="CT9" s="660"/>
      <c r="CU9" s="660"/>
      <c r="CV9" s="660"/>
      <c r="CW9" s="660"/>
      <c r="CX9" s="660"/>
      <c r="CY9" s="661"/>
      <c r="CZ9" s="662">
        <v>10.6</v>
      </c>
      <c r="DA9" s="662"/>
      <c r="DB9" s="662"/>
      <c r="DC9" s="662"/>
      <c r="DD9" s="668">
        <v>36999</v>
      </c>
      <c r="DE9" s="660"/>
      <c r="DF9" s="660"/>
      <c r="DG9" s="660"/>
      <c r="DH9" s="660"/>
      <c r="DI9" s="660"/>
      <c r="DJ9" s="660"/>
      <c r="DK9" s="660"/>
      <c r="DL9" s="660"/>
      <c r="DM9" s="660"/>
      <c r="DN9" s="660"/>
      <c r="DO9" s="660"/>
      <c r="DP9" s="661"/>
      <c r="DQ9" s="668">
        <v>2429306</v>
      </c>
      <c r="DR9" s="660"/>
      <c r="DS9" s="660"/>
      <c r="DT9" s="660"/>
      <c r="DU9" s="660"/>
      <c r="DV9" s="660"/>
      <c r="DW9" s="660"/>
      <c r="DX9" s="660"/>
      <c r="DY9" s="660"/>
      <c r="DZ9" s="660"/>
      <c r="EA9" s="660"/>
      <c r="EB9" s="660"/>
      <c r="EC9" s="669"/>
    </row>
    <row r="10" spans="2:143" ht="11.25" customHeight="1" x14ac:dyDescent="0.2">
      <c r="B10" s="656" t="s">
        <v>245</v>
      </c>
      <c r="C10" s="657"/>
      <c r="D10" s="657"/>
      <c r="E10" s="657"/>
      <c r="F10" s="657"/>
      <c r="G10" s="657"/>
      <c r="H10" s="657"/>
      <c r="I10" s="657"/>
      <c r="J10" s="657"/>
      <c r="K10" s="657"/>
      <c r="L10" s="657"/>
      <c r="M10" s="657"/>
      <c r="N10" s="657"/>
      <c r="O10" s="657"/>
      <c r="P10" s="657"/>
      <c r="Q10" s="658"/>
      <c r="R10" s="659" t="s">
        <v>137</v>
      </c>
      <c r="S10" s="660"/>
      <c r="T10" s="660"/>
      <c r="U10" s="660"/>
      <c r="V10" s="660"/>
      <c r="W10" s="660"/>
      <c r="X10" s="660"/>
      <c r="Y10" s="661"/>
      <c r="Z10" s="662" t="s">
        <v>137</v>
      </c>
      <c r="AA10" s="662"/>
      <c r="AB10" s="662"/>
      <c r="AC10" s="662"/>
      <c r="AD10" s="663" t="s">
        <v>246</v>
      </c>
      <c r="AE10" s="663"/>
      <c r="AF10" s="663"/>
      <c r="AG10" s="663"/>
      <c r="AH10" s="663"/>
      <c r="AI10" s="663"/>
      <c r="AJ10" s="663"/>
      <c r="AK10" s="663"/>
      <c r="AL10" s="664" t="s">
        <v>137</v>
      </c>
      <c r="AM10" s="665"/>
      <c r="AN10" s="665"/>
      <c r="AO10" s="666"/>
      <c r="AP10" s="656" t="s">
        <v>247</v>
      </c>
      <c r="AQ10" s="657"/>
      <c r="AR10" s="657"/>
      <c r="AS10" s="657"/>
      <c r="AT10" s="657"/>
      <c r="AU10" s="657"/>
      <c r="AV10" s="657"/>
      <c r="AW10" s="657"/>
      <c r="AX10" s="657"/>
      <c r="AY10" s="657"/>
      <c r="AZ10" s="657"/>
      <c r="BA10" s="657"/>
      <c r="BB10" s="657"/>
      <c r="BC10" s="657"/>
      <c r="BD10" s="657"/>
      <c r="BE10" s="657"/>
      <c r="BF10" s="658"/>
      <c r="BG10" s="659">
        <v>134650</v>
      </c>
      <c r="BH10" s="660"/>
      <c r="BI10" s="660"/>
      <c r="BJ10" s="660"/>
      <c r="BK10" s="660"/>
      <c r="BL10" s="660"/>
      <c r="BM10" s="660"/>
      <c r="BN10" s="661"/>
      <c r="BO10" s="662">
        <v>2.4</v>
      </c>
      <c r="BP10" s="662"/>
      <c r="BQ10" s="662"/>
      <c r="BR10" s="662"/>
      <c r="BS10" s="663" t="s">
        <v>137</v>
      </c>
      <c r="BT10" s="663"/>
      <c r="BU10" s="663"/>
      <c r="BV10" s="663"/>
      <c r="BW10" s="663"/>
      <c r="BX10" s="663"/>
      <c r="BY10" s="663"/>
      <c r="BZ10" s="663"/>
      <c r="CA10" s="663"/>
      <c r="CB10" s="667"/>
      <c r="CD10" s="656" t="s">
        <v>248</v>
      </c>
      <c r="CE10" s="657"/>
      <c r="CF10" s="657"/>
      <c r="CG10" s="657"/>
      <c r="CH10" s="657"/>
      <c r="CI10" s="657"/>
      <c r="CJ10" s="657"/>
      <c r="CK10" s="657"/>
      <c r="CL10" s="657"/>
      <c r="CM10" s="657"/>
      <c r="CN10" s="657"/>
      <c r="CO10" s="657"/>
      <c r="CP10" s="657"/>
      <c r="CQ10" s="658"/>
      <c r="CR10" s="659">
        <v>9271</v>
      </c>
      <c r="CS10" s="660"/>
      <c r="CT10" s="660"/>
      <c r="CU10" s="660"/>
      <c r="CV10" s="660"/>
      <c r="CW10" s="660"/>
      <c r="CX10" s="660"/>
      <c r="CY10" s="661"/>
      <c r="CZ10" s="662">
        <v>0</v>
      </c>
      <c r="DA10" s="662"/>
      <c r="DB10" s="662"/>
      <c r="DC10" s="662"/>
      <c r="DD10" s="668" t="s">
        <v>137</v>
      </c>
      <c r="DE10" s="660"/>
      <c r="DF10" s="660"/>
      <c r="DG10" s="660"/>
      <c r="DH10" s="660"/>
      <c r="DI10" s="660"/>
      <c r="DJ10" s="660"/>
      <c r="DK10" s="660"/>
      <c r="DL10" s="660"/>
      <c r="DM10" s="660"/>
      <c r="DN10" s="660"/>
      <c r="DO10" s="660"/>
      <c r="DP10" s="661"/>
      <c r="DQ10" s="668">
        <v>1271</v>
      </c>
      <c r="DR10" s="660"/>
      <c r="DS10" s="660"/>
      <c r="DT10" s="660"/>
      <c r="DU10" s="660"/>
      <c r="DV10" s="660"/>
      <c r="DW10" s="660"/>
      <c r="DX10" s="660"/>
      <c r="DY10" s="660"/>
      <c r="DZ10" s="660"/>
      <c r="EA10" s="660"/>
      <c r="EB10" s="660"/>
      <c r="EC10" s="669"/>
    </row>
    <row r="11" spans="2:143" ht="11.25" customHeight="1" x14ac:dyDescent="0.2">
      <c r="B11" s="656" t="s">
        <v>249</v>
      </c>
      <c r="C11" s="657"/>
      <c r="D11" s="657"/>
      <c r="E11" s="657"/>
      <c r="F11" s="657"/>
      <c r="G11" s="657"/>
      <c r="H11" s="657"/>
      <c r="I11" s="657"/>
      <c r="J11" s="657"/>
      <c r="K11" s="657"/>
      <c r="L11" s="657"/>
      <c r="M11" s="657"/>
      <c r="N11" s="657"/>
      <c r="O11" s="657"/>
      <c r="P11" s="657"/>
      <c r="Q11" s="658"/>
      <c r="R11" s="659">
        <v>1150608</v>
      </c>
      <c r="S11" s="660"/>
      <c r="T11" s="660"/>
      <c r="U11" s="660"/>
      <c r="V11" s="660"/>
      <c r="W11" s="660"/>
      <c r="X11" s="660"/>
      <c r="Y11" s="661"/>
      <c r="Z11" s="664">
        <v>4</v>
      </c>
      <c r="AA11" s="665"/>
      <c r="AB11" s="665"/>
      <c r="AC11" s="671"/>
      <c r="AD11" s="668">
        <v>1150608</v>
      </c>
      <c r="AE11" s="660"/>
      <c r="AF11" s="660"/>
      <c r="AG11" s="660"/>
      <c r="AH11" s="660"/>
      <c r="AI11" s="660"/>
      <c r="AJ11" s="660"/>
      <c r="AK11" s="661"/>
      <c r="AL11" s="664">
        <v>7.2</v>
      </c>
      <c r="AM11" s="665"/>
      <c r="AN11" s="665"/>
      <c r="AO11" s="666"/>
      <c r="AP11" s="656" t="s">
        <v>250</v>
      </c>
      <c r="AQ11" s="657"/>
      <c r="AR11" s="657"/>
      <c r="AS11" s="657"/>
      <c r="AT11" s="657"/>
      <c r="AU11" s="657"/>
      <c r="AV11" s="657"/>
      <c r="AW11" s="657"/>
      <c r="AX11" s="657"/>
      <c r="AY11" s="657"/>
      <c r="AZ11" s="657"/>
      <c r="BA11" s="657"/>
      <c r="BB11" s="657"/>
      <c r="BC11" s="657"/>
      <c r="BD11" s="657"/>
      <c r="BE11" s="657"/>
      <c r="BF11" s="658"/>
      <c r="BG11" s="659">
        <v>84638</v>
      </c>
      <c r="BH11" s="660"/>
      <c r="BI11" s="660"/>
      <c r="BJ11" s="660"/>
      <c r="BK11" s="660"/>
      <c r="BL11" s="660"/>
      <c r="BM11" s="660"/>
      <c r="BN11" s="661"/>
      <c r="BO11" s="662">
        <v>1.5</v>
      </c>
      <c r="BP11" s="662"/>
      <c r="BQ11" s="662"/>
      <c r="BR11" s="662"/>
      <c r="BS11" s="663" t="s">
        <v>183</v>
      </c>
      <c r="BT11" s="663"/>
      <c r="BU11" s="663"/>
      <c r="BV11" s="663"/>
      <c r="BW11" s="663"/>
      <c r="BX11" s="663"/>
      <c r="BY11" s="663"/>
      <c r="BZ11" s="663"/>
      <c r="CA11" s="663"/>
      <c r="CB11" s="667"/>
      <c r="CD11" s="656" t="s">
        <v>251</v>
      </c>
      <c r="CE11" s="657"/>
      <c r="CF11" s="657"/>
      <c r="CG11" s="657"/>
      <c r="CH11" s="657"/>
      <c r="CI11" s="657"/>
      <c r="CJ11" s="657"/>
      <c r="CK11" s="657"/>
      <c r="CL11" s="657"/>
      <c r="CM11" s="657"/>
      <c r="CN11" s="657"/>
      <c r="CO11" s="657"/>
      <c r="CP11" s="657"/>
      <c r="CQ11" s="658"/>
      <c r="CR11" s="659">
        <v>779385</v>
      </c>
      <c r="CS11" s="660"/>
      <c r="CT11" s="660"/>
      <c r="CU11" s="660"/>
      <c r="CV11" s="660"/>
      <c r="CW11" s="660"/>
      <c r="CX11" s="660"/>
      <c r="CY11" s="661"/>
      <c r="CZ11" s="662">
        <v>2.8</v>
      </c>
      <c r="DA11" s="662"/>
      <c r="DB11" s="662"/>
      <c r="DC11" s="662"/>
      <c r="DD11" s="668">
        <v>281195</v>
      </c>
      <c r="DE11" s="660"/>
      <c r="DF11" s="660"/>
      <c r="DG11" s="660"/>
      <c r="DH11" s="660"/>
      <c r="DI11" s="660"/>
      <c r="DJ11" s="660"/>
      <c r="DK11" s="660"/>
      <c r="DL11" s="660"/>
      <c r="DM11" s="660"/>
      <c r="DN11" s="660"/>
      <c r="DO11" s="660"/>
      <c r="DP11" s="661"/>
      <c r="DQ11" s="668">
        <v>333378</v>
      </c>
      <c r="DR11" s="660"/>
      <c r="DS11" s="660"/>
      <c r="DT11" s="660"/>
      <c r="DU11" s="660"/>
      <c r="DV11" s="660"/>
      <c r="DW11" s="660"/>
      <c r="DX11" s="660"/>
      <c r="DY11" s="660"/>
      <c r="DZ11" s="660"/>
      <c r="EA11" s="660"/>
      <c r="EB11" s="660"/>
      <c r="EC11" s="669"/>
    </row>
    <row r="12" spans="2:143" ht="11.25" customHeight="1" x14ac:dyDescent="0.2">
      <c r="B12" s="656" t="s">
        <v>252</v>
      </c>
      <c r="C12" s="657"/>
      <c r="D12" s="657"/>
      <c r="E12" s="657"/>
      <c r="F12" s="657"/>
      <c r="G12" s="657"/>
      <c r="H12" s="657"/>
      <c r="I12" s="657"/>
      <c r="J12" s="657"/>
      <c r="K12" s="657"/>
      <c r="L12" s="657"/>
      <c r="M12" s="657"/>
      <c r="N12" s="657"/>
      <c r="O12" s="657"/>
      <c r="P12" s="657"/>
      <c r="Q12" s="658"/>
      <c r="R12" s="659">
        <v>44374</v>
      </c>
      <c r="S12" s="660"/>
      <c r="T12" s="660"/>
      <c r="U12" s="660"/>
      <c r="V12" s="660"/>
      <c r="W12" s="660"/>
      <c r="X12" s="660"/>
      <c r="Y12" s="661"/>
      <c r="Z12" s="662">
        <v>0.2</v>
      </c>
      <c r="AA12" s="662"/>
      <c r="AB12" s="662"/>
      <c r="AC12" s="662"/>
      <c r="AD12" s="663">
        <v>44374</v>
      </c>
      <c r="AE12" s="663"/>
      <c r="AF12" s="663"/>
      <c r="AG12" s="663"/>
      <c r="AH12" s="663"/>
      <c r="AI12" s="663"/>
      <c r="AJ12" s="663"/>
      <c r="AK12" s="663"/>
      <c r="AL12" s="664">
        <v>0.3</v>
      </c>
      <c r="AM12" s="665"/>
      <c r="AN12" s="665"/>
      <c r="AO12" s="666"/>
      <c r="AP12" s="656" t="s">
        <v>253</v>
      </c>
      <c r="AQ12" s="657"/>
      <c r="AR12" s="657"/>
      <c r="AS12" s="657"/>
      <c r="AT12" s="657"/>
      <c r="AU12" s="657"/>
      <c r="AV12" s="657"/>
      <c r="AW12" s="657"/>
      <c r="AX12" s="657"/>
      <c r="AY12" s="657"/>
      <c r="AZ12" s="657"/>
      <c r="BA12" s="657"/>
      <c r="BB12" s="657"/>
      <c r="BC12" s="657"/>
      <c r="BD12" s="657"/>
      <c r="BE12" s="657"/>
      <c r="BF12" s="658"/>
      <c r="BG12" s="659">
        <v>2953683</v>
      </c>
      <c r="BH12" s="660"/>
      <c r="BI12" s="660"/>
      <c r="BJ12" s="660"/>
      <c r="BK12" s="660"/>
      <c r="BL12" s="660"/>
      <c r="BM12" s="660"/>
      <c r="BN12" s="661"/>
      <c r="BO12" s="662">
        <v>52.5</v>
      </c>
      <c r="BP12" s="662"/>
      <c r="BQ12" s="662"/>
      <c r="BR12" s="662"/>
      <c r="BS12" s="663" t="s">
        <v>137</v>
      </c>
      <c r="BT12" s="663"/>
      <c r="BU12" s="663"/>
      <c r="BV12" s="663"/>
      <c r="BW12" s="663"/>
      <c r="BX12" s="663"/>
      <c r="BY12" s="663"/>
      <c r="BZ12" s="663"/>
      <c r="CA12" s="663"/>
      <c r="CB12" s="667"/>
      <c r="CD12" s="656" t="s">
        <v>254</v>
      </c>
      <c r="CE12" s="657"/>
      <c r="CF12" s="657"/>
      <c r="CG12" s="657"/>
      <c r="CH12" s="657"/>
      <c r="CI12" s="657"/>
      <c r="CJ12" s="657"/>
      <c r="CK12" s="657"/>
      <c r="CL12" s="657"/>
      <c r="CM12" s="657"/>
      <c r="CN12" s="657"/>
      <c r="CO12" s="657"/>
      <c r="CP12" s="657"/>
      <c r="CQ12" s="658"/>
      <c r="CR12" s="659">
        <v>629858</v>
      </c>
      <c r="CS12" s="660"/>
      <c r="CT12" s="660"/>
      <c r="CU12" s="660"/>
      <c r="CV12" s="660"/>
      <c r="CW12" s="660"/>
      <c r="CX12" s="660"/>
      <c r="CY12" s="661"/>
      <c r="CZ12" s="662">
        <v>2.2999999999999998</v>
      </c>
      <c r="DA12" s="662"/>
      <c r="DB12" s="662"/>
      <c r="DC12" s="662"/>
      <c r="DD12" s="668">
        <v>10041</v>
      </c>
      <c r="DE12" s="660"/>
      <c r="DF12" s="660"/>
      <c r="DG12" s="660"/>
      <c r="DH12" s="660"/>
      <c r="DI12" s="660"/>
      <c r="DJ12" s="660"/>
      <c r="DK12" s="660"/>
      <c r="DL12" s="660"/>
      <c r="DM12" s="660"/>
      <c r="DN12" s="660"/>
      <c r="DO12" s="660"/>
      <c r="DP12" s="661"/>
      <c r="DQ12" s="668">
        <v>540933</v>
      </c>
      <c r="DR12" s="660"/>
      <c r="DS12" s="660"/>
      <c r="DT12" s="660"/>
      <c r="DU12" s="660"/>
      <c r="DV12" s="660"/>
      <c r="DW12" s="660"/>
      <c r="DX12" s="660"/>
      <c r="DY12" s="660"/>
      <c r="DZ12" s="660"/>
      <c r="EA12" s="660"/>
      <c r="EB12" s="660"/>
      <c r="EC12" s="669"/>
    </row>
    <row r="13" spans="2:143" ht="11.25" customHeight="1" x14ac:dyDescent="0.2">
      <c r="B13" s="656" t="s">
        <v>255</v>
      </c>
      <c r="C13" s="657"/>
      <c r="D13" s="657"/>
      <c r="E13" s="657"/>
      <c r="F13" s="657"/>
      <c r="G13" s="657"/>
      <c r="H13" s="657"/>
      <c r="I13" s="657"/>
      <c r="J13" s="657"/>
      <c r="K13" s="657"/>
      <c r="L13" s="657"/>
      <c r="M13" s="657"/>
      <c r="N13" s="657"/>
      <c r="O13" s="657"/>
      <c r="P13" s="657"/>
      <c r="Q13" s="658"/>
      <c r="R13" s="659" t="s">
        <v>137</v>
      </c>
      <c r="S13" s="660"/>
      <c r="T13" s="660"/>
      <c r="U13" s="660"/>
      <c r="V13" s="660"/>
      <c r="W13" s="660"/>
      <c r="X13" s="660"/>
      <c r="Y13" s="661"/>
      <c r="Z13" s="662" t="s">
        <v>137</v>
      </c>
      <c r="AA13" s="662"/>
      <c r="AB13" s="662"/>
      <c r="AC13" s="662"/>
      <c r="AD13" s="663" t="s">
        <v>183</v>
      </c>
      <c r="AE13" s="663"/>
      <c r="AF13" s="663"/>
      <c r="AG13" s="663"/>
      <c r="AH13" s="663"/>
      <c r="AI13" s="663"/>
      <c r="AJ13" s="663"/>
      <c r="AK13" s="663"/>
      <c r="AL13" s="664" t="s">
        <v>137</v>
      </c>
      <c r="AM13" s="665"/>
      <c r="AN13" s="665"/>
      <c r="AO13" s="666"/>
      <c r="AP13" s="656" t="s">
        <v>256</v>
      </c>
      <c r="AQ13" s="657"/>
      <c r="AR13" s="657"/>
      <c r="AS13" s="657"/>
      <c r="AT13" s="657"/>
      <c r="AU13" s="657"/>
      <c r="AV13" s="657"/>
      <c r="AW13" s="657"/>
      <c r="AX13" s="657"/>
      <c r="AY13" s="657"/>
      <c r="AZ13" s="657"/>
      <c r="BA13" s="657"/>
      <c r="BB13" s="657"/>
      <c r="BC13" s="657"/>
      <c r="BD13" s="657"/>
      <c r="BE13" s="657"/>
      <c r="BF13" s="658"/>
      <c r="BG13" s="659">
        <v>2952956</v>
      </c>
      <c r="BH13" s="660"/>
      <c r="BI13" s="660"/>
      <c r="BJ13" s="660"/>
      <c r="BK13" s="660"/>
      <c r="BL13" s="660"/>
      <c r="BM13" s="660"/>
      <c r="BN13" s="661"/>
      <c r="BO13" s="662">
        <v>52.5</v>
      </c>
      <c r="BP13" s="662"/>
      <c r="BQ13" s="662"/>
      <c r="BR13" s="662"/>
      <c r="BS13" s="663" t="s">
        <v>137</v>
      </c>
      <c r="BT13" s="663"/>
      <c r="BU13" s="663"/>
      <c r="BV13" s="663"/>
      <c r="BW13" s="663"/>
      <c r="BX13" s="663"/>
      <c r="BY13" s="663"/>
      <c r="BZ13" s="663"/>
      <c r="CA13" s="663"/>
      <c r="CB13" s="667"/>
      <c r="CD13" s="656" t="s">
        <v>257</v>
      </c>
      <c r="CE13" s="657"/>
      <c r="CF13" s="657"/>
      <c r="CG13" s="657"/>
      <c r="CH13" s="657"/>
      <c r="CI13" s="657"/>
      <c r="CJ13" s="657"/>
      <c r="CK13" s="657"/>
      <c r="CL13" s="657"/>
      <c r="CM13" s="657"/>
      <c r="CN13" s="657"/>
      <c r="CO13" s="657"/>
      <c r="CP13" s="657"/>
      <c r="CQ13" s="658"/>
      <c r="CR13" s="659">
        <v>1223782</v>
      </c>
      <c r="CS13" s="660"/>
      <c r="CT13" s="660"/>
      <c r="CU13" s="660"/>
      <c r="CV13" s="660"/>
      <c r="CW13" s="660"/>
      <c r="CX13" s="660"/>
      <c r="CY13" s="661"/>
      <c r="CZ13" s="662">
        <v>4.4000000000000004</v>
      </c>
      <c r="DA13" s="662"/>
      <c r="DB13" s="662"/>
      <c r="DC13" s="662"/>
      <c r="DD13" s="668">
        <v>409354</v>
      </c>
      <c r="DE13" s="660"/>
      <c r="DF13" s="660"/>
      <c r="DG13" s="660"/>
      <c r="DH13" s="660"/>
      <c r="DI13" s="660"/>
      <c r="DJ13" s="660"/>
      <c r="DK13" s="660"/>
      <c r="DL13" s="660"/>
      <c r="DM13" s="660"/>
      <c r="DN13" s="660"/>
      <c r="DO13" s="660"/>
      <c r="DP13" s="661"/>
      <c r="DQ13" s="668">
        <v>746268</v>
      </c>
      <c r="DR13" s="660"/>
      <c r="DS13" s="660"/>
      <c r="DT13" s="660"/>
      <c r="DU13" s="660"/>
      <c r="DV13" s="660"/>
      <c r="DW13" s="660"/>
      <c r="DX13" s="660"/>
      <c r="DY13" s="660"/>
      <c r="DZ13" s="660"/>
      <c r="EA13" s="660"/>
      <c r="EB13" s="660"/>
      <c r="EC13" s="669"/>
    </row>
    <row r="14" spans="2:143" ht="11.25" customHeight="1" x14ac:dyDescent="0.2">
      <c r="B14" s="656" t="s">
        <v>258</v>
      </c>
      <c r="C14" s="657"/>
      <c r="D14" s="657"/>
      <c r="E14" s="657"/>
      <c r="F14" s="657"/>
      <c r="G14" s="657"/>
      <c r="H14" s="657"/>
      <c r="I14" s="657"/>
      <c r="J14" s="657"/>
      <c r="K14" s="657"/>
      <c r="L14" s="657"/>
      <c r="M14" s="657"/>
      <c r="N14" s="657"/>
      <c r="O14" s="657"/>
      <c r="P14" s="657"/>
      <c r="Q14" s="658"/>
      <c r="R14" s="659">
        <v>316</v>
      </c>
      <c r="S14" s="660"/>
      <c r="T14" s="660"/>
      <c r="U14" s="660"/>
      <c r="V14" s="660"/>
      <c r="W14" s="660"/>
      <c r="X14" s="660"/>
      <c r="Y14" s="661"/>
      <c r="Z14" s="662">
        <v>0</v>
      </c>
      <c r="AA14" s="662"/>
      <c r="AB14" s="662"/>
      <c r="AC14" s="662"/>
      <c r="AD14" s="663">
        <v>316</v>
      </c>
      <c r="AE14" s="663"/>
      <c r="AF14" s="663"/>
      <c r="AG14" s="663"/>
      <c r="AH14" s="663"/>
      <c r="AI14" s="663"/>
      <c r="AJ14" s="663"/>
      <c r="AK14" s="663"/>
      <c r="AL14" s="664">
        <v>0</v>
      </c>
      <c r="AM14" s="665"/>
      <c r="AN14" s="665"/>
      <c r="AO14" s="666"/>
      <c r="AP14" s="656" t="s">
        <v>259</v>
      </c>
      <c r="AQ14" s="657"/>
      <c r="AR14" s="657"/>
      <c r="AS14" s="657"/>
      <c r="AT14" s="657"/>
      <c r="AU14" s="657"/>
      <c r="AV14" s="657"/>
      <c r="AW14" s="657"/>
      <c r="AX14" s="657"/>
      <c r="AY14" s="657"/>
      <c r="AZ14" s="657"/>
      <c r="BA14" s="657"/>
      <c r="BB14" s="657"/>
      <c r="BC14" s="657"/>
      <c r="BD14" s="657"/>
      <c r="BE14" s="657"/>
      <c r="BF14" s="658"/>
      <c r="BG14" s="659">
        <v>214935</v>
      </c>
      <c r="BH14" s="660"/>
      <c r="BI14" s="660"/>
      <c r="BJ14" s="660"/>
      <c r="BK14" s="660"/>
      <c r="BL14" s="660"/>
      <c r="BM14" s="660"/>
      <c r="BN14" s="661"/>
      <c r="BO14" s="662">
        <v>3.8</v>
      </c>
      <c r="BP14" s="662"/>
      <c r="BQ14" s="662"/>
      <c r="BR14" s="662"/>
      <c r="BS14" s="663" t="s">
        <v>137</v>
      </c>
      <c r="BT14" s="663"/>
      <c r="BU14" s="663"/>
      <c r="BV14" s="663"/>
      <c r="BW14" s="663"/>
      <c r="BX14" s="663"/>
      <c r="BY14" s="663"/>
      <c r="BZ14" s="663"/>
      <c r="CA14" s="663"/>
      <c r="CB14" s="667"/>
      <c r="CD14" s="656" t="s">
        <v>260</v>
      </c>
      <c r="CE14" s="657"/>
      <c r="CF14" s="657"/>
      <c r="CG14" s="657"/>
      <c r="CH14" s="657"/>
      <c r="CI14" s="657"/>
      <c r="CJ14" s="657"/>
      <c r="CK14" s="657"/>
      <c r="CL14" s="657"/>
      <c r="CM14" s="657"/>
      <c r="CN14" s="657"/>
      <c r="CO14" s="657"/>
      <c r="CP14" s="657"/>
      <c r="CQ14" s="658"/>
      <c r="CR14" s="659">
        <v>1666099</v>
      </c>
      <c r="CS14" s="660"/>
      <c r="CT14" s="660"/>
      <c r="CU14" s="660"/>
      <c r="CV14" s="660"/>
      <c r="CW14" s="660"/>
      <c r="CX14" s="660"/>
      <c r="CY14" s="661"/>
      <c r="CZ14" s="662">
        <v>6</v>
      </c>
      <c r="DA14" s="662"/>
      <c r="DB14" s="662"/>
      <c r="DC14" s="662"/>
      <c r="DD14" s="668">
        <v>283083</v>
      </c>
      <c r="DE14" s="660"/>
      <c r="DF14" s="660"/>
      <c r="DG14" s="660"/>
      <c r="DH14" s="660"/>
      <c r="DI14" s="660"/>
      <c r="DJ14" s="660"/>
      <c r="DK14" s="660"/>
      <c r="DL14" s="660"/>
      <c r="DM14" s="660"/>
      <c r="DN14" s="660"/>
      <c r="DO14" s="660"/>
      <c r="DP14" s="661"/>
      <c r="DQ14" s="668">
        <v>1237265</v>
      </c>
      <c r="DR14" s="660"/>
      <c r="DS14" s="660"/>
      <c r="DT14" s="660"/>
      <c r="DU14" s="660"/>
      <c r="DV14" s="660"/>
      <c r="DW14" s="660"/>
      <c r="DX14" s="660"/>
      <c r="DY14" s="660"/>
      <c r="DZ14" s="660"/>
      <c r="EA14" s="660"/>
      <c r="EB14" s="660"/>
      <c r="EC14" s="669"/>
    </row>
    <row r="15" spans="2:143" ht="11.25" customHeight="1" x14ac:dyDescent="0.2">
      <c r="B15" s="656" t="s">
        <v>261</v>
      </c>
      <c r="C15" s="657"/>
      <c r="D15" s="657"/>
      <c r="E15" s="657"/>
      <c r="F15" s="657"/>
      <c r="G15" s="657"/>
      <c r="H15" s="657"/>
      <c r="I15" s="657"/>
      <c r="J15" s="657"/>
      <c r="K15" s="657"/>
      <c r="L15" s="657"/>
      <c r="M15" s="657"/>
      <c r="N15" s="657"/>
      <c r="O15" s="657"/>
      <c r="P15" s="657"/>
      <c r="Q15" s="658"/>
      <c r="R15" s="659" t="s">
        <v>183</v>
      </c>
      <c r="S15" s="660"/>
      <c r="T15" s="660"/>
      <c r="U15" s="660"/>
      <c r="V15" s="660"/>
      <c r="W15" s="660"/>
      <c r="X15" s="660"/>
      <c r="Y15" s="661"/>
      <c r="Z15" s="662" t="s">
        <v>137</v>
      </c>
      <c r="AA15" s="662"/>
      <c r="AB15" s="662"/>
      <c r="AC15" s="662"/>
      <c r="AD15" s="663" t="s">
        <v>183</v>
      </c>
      <c r="AE15" s="663"/>
      <c r="AF15" s="663"/>
      <c r="AG15" s="663"/>
      <c r="AH15" s="663"/>
      <c r="AI15" s="663"/>
      <c r="AJ15" s="663"/>
      <c r="AK15" s="663"/>
      <c r="AL15" s="664" t="s">
        <v>137</v>
      </c>
      <c r="AM15" s="665"/>
      <c r="AN15" s="665"/>
      <c r="AO15" s="666"/>
      <c r="AP15" s="656" t="s">
        <v>262</v>
      </c>
      <c r="AQ15" s="657"/>
      <c r="AR15" s="657"/>
      <c r="AS15" s="657"/>
      <c r="AT15" s="657"/>
      <c r="AU15" s="657"/>
      <c r="AV15" s="657"/>
      <c r="AW15" s="657"/>
      <c r="AX15" s="657"/>
      <c r="AY15" s="657"/>
      <c r="AZ15" s="657"/>
      <c r="BA15" s="657"/>
      <c r="BB15" s="657"/>
      <c r="BC15" s="657"/>
      <c r="BD15" s="657"/>
      <c r="BE15" s="657"/>
      <c r="BF15" s="658"/>
      <c r="BG15" s="659">
        <v>376532</v>
      </c>
      <c r="BH15" s="660"/>
      <c r="BI15" s="660"/>
      <c r="BJ15" s="660"/>
      <c r="BK15" s="660"/>
      <c r="BL15" s="660"/>
      <c r="BM15" s="660"/>
      <c r="BN15" s="661"/>
      <c r="BO15" s="662">
        <v>6.7</v>
      </c>
      <c r="BP15" s="662"/>
      <c r="BQ15" s="662"/>
      <c r="BR15" s="662"/>
      <c r="BS15" s="663" t="s">
        <v>137</v>
      </c>
      <c r="BT15" s="663"/>
      <c r="BU15" s="663"/>
      <c r="BV15" s="663"/>
      <c r="BW15" s="663"/>
      <c r="BX15" s="663"/>
      <c r="BY15" s="663"/>
      <c r="BZ15" s="663"/>
      <c r="CA15" s="663"/>
      <c r="CB15" s="667"/>
      <c r="CD15" s="656" t="s">
        <v>263</v>
      </c>
      <c r="CE15" s="657"/>
      <c r="CF15" s="657"/>
      <c r="CG15" s="657"/>
      <c r="CH15" s="657"/>
      <c r="CI15" s="657"/>
      <c r="CJ15" s="657"/>
      <c r="CK15" s="657"/>
      <c r="CL15" s="657"/>
      <c r="CM15" s="657"/>
      <c r="CN15" s="657"/>
      <c r="CO15" s="657"/>
      <c r="CP15" s="657"/>
      <c r="CQ15" s="658"/>
      <c r="CR15" s="659">
        <v>2768939</v>
      </c>
      <c r="CS15" s="660"/>
      <c r="CT15" s="660"/>
      <c r="CU15" s="660"/>
      <c r="CV15" s="660"/>
      <c r="CW15" s="660"/>
      <c r="CX15" s="660"/>
      <c r="CY15" s="661"/>
      <c r="CZ15" s="662">
        <v>10</v>
      </c>
      <c r="DA15" s="662"/>
      <c r="DB15" s="662"/>
      <c r="DC15" s="662"/>
      <c r="DD15" s="668">
        <v>853450</v>
      </c>
      <c r="DE15" s="660"/>
      <c r="DF15" s="660"/>
      <c r="DG15" s="660"/>
      <c r="DH15" s="660"/>
      <c r="DI15" s="660"/>
      <c r="DJ15" s="660"/>
      <c r="DK15" s="660"/>
      <c r="DL15" s="660"/>
      <c r="DM15" s="660"/>
      <c r="DN15" s="660"/>
      <c r="DO15" s="660"/>
      <c r="DP15" s="661"/>
      <c r="DQ15" s="668">
        <v>1626738</v>
      </c>
      <c r="DR15" s="660"/>
      <c r="DS15" s="660"/>
      <c r="DT15" s="660"/>
      <c r="DU15" s="660"/>
      <c r="DV15" s="660"/>
      <c r="DW15" s="660"/>
      <c r="DX15" s="660"/>
      <c r="DY15" s="660"/>
      <c r="DZ15" s="660"/>
      <c r="EA15" s="660"/>
      <c r="EB15" s="660"/>
      <c r="EC15" s="669"/>
    </row>
    <row r="16" spans="2:143" ht="11.25" customHeight="1" x14ac:dyDescent="0.2">
      <c r="B16" s="656" t="s">
        <v>264</v>
      </c>
      <c r="C16" s="657"/>
      <c r="D16" s="657"/>
      <c r="E16" s="657"/>
      <c r="F16" s="657"/>
      <c r="G16" s="657"/>
      <c r="H16" s="657"/>
      <c r="I16" s="657"/>
      <c r="J16" s="657"/>
      <c r="K16" s="657"/>
      <c r="L16" s="657"/>
      <c r="M16" s="657"/>
      <c r="N16" s="657"/>
      <c r="O16" s="657"/>
      <c r="P16" s="657"/>
      <c r="Q16" s="658"/>
      <c r="R16" s="659">
        <v>23772</v>
      </c>
      <c r="S16" s="660"/>
      <c r="T16" s="660"/>
      <c r="U16" s="660"/>
      <c r="V16" s="660"/>
      <c r="W16" s="660"/>
      <c r="X16" s="660"/>
      <c r="Y16" s="661"/>
      <c r="Z16" s="662">
        <v>0.1</v>
      </c>
      <c r="AA16" s="662"/>
      <c r="AB16" s="662"/>
      <c r="AC16" s="662"/>
      <c r="AD16" s="663">
        <v>23772</v>
      </c>
      <c r="AE16" s="663"/>
      <c r="AF16" s="663"/>
      <c r="AG16" s="663"/>
      <c r="AH16" s="663"/>
      <c r="AI16" s="663"/>
      <c r="AJ16" s="663"/>
      <c r="AK16" s="663"/>
      <c r="AL16" s="664">
        <v>0.1</v>
      </c>
      <c r="AM16" s="665"/>
      <c r="AN16" s="665"/>
      <c r="AO16" s="666"/>
      <c r="AP16" s="656" t="s">
        <v>265</v>
      </c>
      <c r="AQ16" s="657"/>
      <c r="AR16" s="657"/>
      <c r="AS16" s="657"/>
      <c r="AT16" s="657"/>
      <c r="AU16" s="657"/>
      <c r="AV16" s="657"/>
      <c r="AW16" s="657"/>
      <c r="AX16" s="657"/>
      <c r="AY16" s="657"/>
      <c r="AZ16" s="657"/>
      <c r="BA16" s="657"/>
      <c r="BB16" s="657"/>
      <c r="BC16" s="657"/>
      <c r="BD16" s="657"/>
      <c r="BE16" s="657"/>
      <c r="BF16" s="658"/>
      <c r="BG16" s="659" t="s">
        <v>246</v>
      </c>
      <c r="BH16" s="660"/>
      <c r="BI16" s="660"/>
      <c r="BJ16" s="660"/>
      <c r="BK16" s="660"/>
      <c r="BL16" s="660"/>
      <c r="BM16" s="660"/>
      <c r="BN16" s="661"/>
      <c r="BO16" s="662" t="s">
        <v>137</v>
      </c>
      <c r="BP16" s="662"/>
      <c r="BQ16" s="662"/>
      <c r="BR16" s="662"/>
      <c r="BS16" s="663" t="s">
        <v>137</v>
      </c>
      <c r="BT16" s="663"/>
      <c r="BU16" s="663"/>
      <c r="BV16" s="663"/>
      <c r="BW16" s="663"/>
      <c r="BX16" s="663"/>
      <c r="BY16" s="663"/>
      <c r="BZ16" s="663"/>
      <c r="CA16" s="663"/>
      <c r="CB16" s="667"/>
      <c r="CD16" s="656" t="s">
        <v>266</v>
      </c>
      <c r="CE16" s="657"/>
      <c r="CF16" s="657"/>
      <c r="CG16" s="657"/>
      <c r="CH16" s="657"/>
      <c r="CI16" s="657"/>
      <c r="CJ16" s="657"/>
      <c r="CK16" s="657"/>
      <c r="CL16" s="657"/>
      <c r="CM16" s="657"/>
      <c r="CN16" s="657"/>
      <c r="CO16" s="657"/>
      <c r="CP16" s="657"/>
      <c r="CQ16" s="658"/>
      <c r="CR16" s="659">
        <v>81038</v>
      </c>
      <c r="CS16" s="660"/>
      <c r="CT16" s="660"/>
      <c r="CU16" s="660"/>
      <c r="CV16" s="660"/>
      <c r="CW16" s="660"/>
      <c r="CX16" s="660"/>
      <c r="CY16" s="661"/>
      <c r="CZ16" s="662">
        <v>0.3</v>
      </c>
      <c r="DA16" s="662"/>
      <c r="DB16" s="662"/>
      <c r="DC16" s="662"/>
      <c r="DD16" s="668" t="s">
        <v>183</v>
      </c>
      <c r="DE16" s="660"/>
      <c r="DF16" s="660"/>
      <c r="DG16" s="660"/>
      <c r="DH16" s="660"/>
      <c r="DI16" s="660"/>
      <c r="DJ16" s="660"/>
      <c r="DK16" s="660"/>
      <c r="DL16" s="660"/>
      <c r="DM16" s="660"/>
      <c r="DN16" s="660"/>
      <c r="DO16" s="660"/>
      <c r="DP16" s="661"/>
      <c r="DQ16" s="668">
        <v>34923</v>
      </c>
      <c r="DR16" s="660"/>
      <c r="DS16" s="660"/>
      <c r="DT16" s="660"/>
      <c r="DU16" s="660"/>
      <c r="DV16" s="660"/>
      <c r="DW16" s="660"/>
      <c r="DX16" s="660"/>
      <c r="DY16" s="660"/>
      <c r="DZ16" s="660"/>
      <c r="EA16" s="660"/>
      <c r="EB16" s="660"/>
      <c r="EC16" s="669"/>
    </row>
    <row r="17" spans="2:133" ht="11.25" customHeight="1" x14ac:dyDescent="0.2">
      <c r="B17" s="656" t="s">
        <v>267</v>
      </c>
      <c r="C17" s="657"/>
      <c r="D17" s="657"/>
      <c r="E17" s="657"/>
      <c r="F17" s="657"/>
      <c r="G17" s="657"/>
      <c r="H17" s="657"/>
      <c r="I17" s="657"/>
      <c r="J17" s="657"/>
      <c r="K17" s="657"/>
      <c r="L17" s="657"/>
      <c r="M17" s="657"/>
      <c r="N17" s="657"/>
      <c r="O17" s="657"/>
      <c r="P17" s="657"/>
      <c r="Q17" s="658"/>
      <c r="R17" s="659">
        <v>90503</v>
      </c>
      <c r="S17" s="660"/>
      <c r="T17" s="660"/>
      <c r="U17" s="660"/>
      <c r="V17" s="660"/>
      <c r="W17" s="660"/>
      <c r="X17" s="660"/>
      <c r="Y17" s="661"/>
      <c r="Z17" s="662">
        <v>0.3</v>
      </c>
      <c r="AA17" s="662"/>
      <c r="AB17" s="662"/>
      <c r="AC17" s="662"/>
      <c r="AD17" s="663">
        <v>90503</v>
      </c>
      <c r="AE17" s="663"/>
      <c r="AF17" s="663"/>
      <c r="AG17" s="663"/>
      <c r="AH17" s="663"/>
      <c r="AI17" s="663"/>
      <c r="AJ17" s="663"/>
      <c r="AK17" s="663"/>
      <c r="AL17" s="664">
        <v>0.6</v>
      </c>
      <c r="AM17" s="665"/>
      <c r="AN17" s="665"/>
      <c r="AO17" s="666"/>
      <c r="AP17" s="656" t="s">
        <v>268</v>
      </c>
      <c r="AQ17" s="657"/>
      <c r="AR17" s="657"/>
      <c r="AS17" s="657"/>
      <c r="AT17" s="657"/>
      <c r="AU17" s="657"/>
      <c r="AV17" s="657"/>
      <c r="AW17" s="657"/>
      <c r="AX17" s="657"/>
      <c r="AY17" s="657"/>
      <c r="AZ17" s="657"/>
      <c r="BA17" s="657"/>
      <c r="BB17" s="657"/>
      <c r="BC17" s="657"/>
      <c r="BD17" s="657"/>
      <c r="BE17" s="657"/>
      <c r="BF17" s="658"/>
      <c r="BG17" s="659" t="s">
        <v>183</v>
      </c>
      <c r="BH17" s="660"/>
      <c r="BI17" s="660"/>
      <c r="BJ17" s="660"/>
      <c r="BK17" s="660"/>
      <c r="BL17" s="660"/>
      <c r="BM17" s="660"/>
      <c r="BN17" s="661"/>
      <c r="BO17" s="662" t="s">
        <v>137</v>
      </c>
      <c r="BP17" s="662"/>
      <c r="BQ17" s="662"/>
      <c r="BR17" s="662"/>
      <c r="BS17" s="663" t="s">
        <v>246</v>
      </c>
      <c r="BT17" s="663"/>
      <c r="BU17" s="663"/>
      <c r="BV17" s="663"/>
      <c r="BW17" s="663"/>
      <c r="BX17" s="663"/>
      <c r="BY17" s="663"/>
      <c r="BZ17" s="663"/>
      <c r="CA17" s="663"/>
      <c r="CB17" s="667"/>
      <c r="CD17" s="656" t="s">
        <v>269</v>
      </c>
      <c r="CE17" s="657"/>
      <c r="CF17" s="657"/>
      <c r="CG17" s="657"/>
      <c r="CH17" s="657"/>
      <c r="CI17" s="657"/>
      <c r="CJ17" s="657"/>
      <c r="CK17" s="657"/>
      <c r="CL17" s="657"/>
      <c r="CM17" s="657"/>
      <c r="CN17" s="657"/>
      <c r="CO17" s="657"/>
      <c r="CP17" s="657"/>
      <c r="CQ17" s="658"/>
      <c r="CR17" s="659">
        <v>3804540</v>
      </c>
      <c r="CS17" s="660"/>
      <c r="CT17" s="660"/>
      <c r="CU17" s="660"/>
      <c r="CV17" s="660"/>
      <c r="CW17" s="660"/>
      <c r="CX17" s="660"/>
      <c r="CY17" s="661"/>
      <c r="CZ17" s="662">
        <v>13.7</v>
      </c>
      <c r="DA17" s="662"/>
      <c r="DB17" s="662"/>
      <c r="DC17" s="662"/>
      <c r="DD17" s="668" t="s">
        <v>137</v>
      </c>
      <c r="DE17" s="660"/>
      <c r="DF17" s="660"/>
      <c r="DG17" s="660"/>
      <c r="DH17" s="660"/>
      <c r="DI17" s="660"/>
      <c r="DJ17" s="660"/>
      <c r="DK17" s="660"/>
      <c r="DL17" s="660"/>
      <c r="DM17" s="660"/>
      <c r="DN17" s="660"/>
      <c r="DO17" s="660"/>
      <c r="DP17" s="661"/>
      <c r="DQ17" s="668">
        <v>3786960</v>
      </c>
      <c r="DR17" s="660"/>
      <c r="DS17" s="660"/>
      <c r="DT17" s="660"/>
      <c r="DU17" s="660"/>
      <c r="DV17" s="660"/>
      <c r="DW17" s="660"/>
      <c r="DX17" s="660"/>
      <c r="DY17" s="660"/>
      <c r="DZ17" s="660"/>
      <c r="EA17" s="660"/>
      <c r="EB17" s="660"/>
      <c r="EC17" s="669"/>
    </row>
    <row r="18" spans="2:133" ht="11.25" customHeight="1" x14ac:dyDescent="0.2">
      <c r="B18" s="656" t="s">
        <v>270</v>
      </c>
      <c r="C18" s="657"/>
      <c r="D18" s="657"/>
      <c r="E18" s="657"/>
      <c r="F18" s="657"/>
      <c r="G18" s="657"/>
      <c r="H18" s="657"/>
      <c r="I18" s="657"/>
      <c r="J18" s="657"/>
      <c r="K18" s="657"/>
      <c r="L18" s="657"/>
      <c r="M18" s="657"/>
      <c r="N18" s="657"/>
      <c r="O18" s="657"/>
      <c r="P18" s="657"/>
      <c r="Q18" s="658"/>
      <c r="R18" s="659">
        <v>29321</v>
      </c>
      <c r="S18" s="660"/>
      <c r="T18" s="660"/>
      <c r="U18" s="660"/>
      <c r="V18" s="660"/>
      <c r="W18" s="660"/>
      <c r="X18" s="660"/>
      <c r="Y18" s="661"/>
      <c r="Z18" s="662">
        <v>0.1</v>
      </c>
      <c r="AA18" s="662"/>
      <c r="AB18" s="662"/>
      <c r="AC18" s="662"/>
      <c r="AD18" s="663">
        <v>29321</v>
      </c>
      <c r="AE18" s="663"/>
      <c r="AF18" s="663"/>
      <c r="AG18" s="663"/>
      <c r="AH18" s="663"/>
      <c r="AI18" s="663"/>
      <c r="AJ18" s="663"/>
      <c r="AK18" s="663"/>
      <c r="AL18" s="664">
        <v>0.2</v>
      </c>
      <c r="AM18" s="665"/>
      <c r="AN18" s="665"/>
      <c r="AO18" s="666"/>
      <c r="AP18" s="656" t="s">
        <v>271</v>
      </c>
      <c r="AQ18" s="657"/>
      <c r="AR18" s="657"/>
      <c r="AS18" s="657"/>
      <c r="AT18" s="657"/>
      <c r="AU18" s="657"/>
      <c r="AV18" s="657"/>
      <c r="AW18" s="657"/>
      <c r="AX18" s="657"/>
      <c r="AY18" s="657"/>
      <c r="AZ18" s="657"/>
      <c r="BA18" s="657"/>
      <c r="BB18" s="657"/>
      <c r="BC18" s="657"/>
      <c r="BD18" s="657"/>
      <c r="BE18" s="657"/>
      <c r="BF18" s="658"/>
      <c r="BG18" s="659" t="s">
        <v>183</v>
      </c>
      <c r="BH18" s="660"/>
      <c r="BI18" s="660"/>
      <c r="BJ18" s="660"/>
      <c r="BK18" s="660"/>
      <c r="BL18" s="660"/>
      <c r="BM18" s="660"/>
      <c r="BN18" s="661"/>
      <c r="BO18" s="662" t="s">
        <v>137</v>
      </c>
      <c r="BP18" s="662"/>
      <c r="BQ18" s="662"/>
      <c r="BR18" s="662"/>
      <c r="BS18" s="663" t="s">
        <v>137</v>
      </c>
      <c r="BT18" s="663"/>
      <c r="BU18" s="663"/>
      <c r="BV18" s="663"/>
      <c r="BW18" s="663"/>
      <c r="BX18" s="663"/>
      <c r="BY18" s="663"/>
      <c r="BZ18" s="663"/>
      <c r="CA18" s="663"/>
      <c r="CB18" s="667"/>
      <c r="CD18" s="656" t="s">
        <v>272</v>
      </c>
      <c r="CE18" s="657"/>
      <c r="CF18" s="657"/>
      <c r="CG18" s="657"/>
      <c r="CH18" s="657"/>
      <c r="CI18" s="657"/>
      <c r="CJ18" s="657"/>
      <c r="CK18" s="657"/>
      <c r="CL18" s="657"/>
      <c r="CM18" s="657"/>
      <c r="CN18" s="657"/>
      <c r="CO18" s="657"/>
      <c r="CP18" s="657"/>
      <c r="CQ18" s="658"/>
      <c r="CR18" s="659" t="s">
        <v>183</v>
      </c>
      <c r="CS18" s="660"/>
      <c r="CT18" s="660"/>
      <c r="CU18" s="660"/>
      <c r="CV18" s="660"/>
      <c r="CW18" s="660"/>
      <c r="CX18" s="660"/>
      <c r="CY18" s="661"/>
      <c r="CZ18" s="662" t="s">
        <v>137</v>
      </c>
      <c r="DA18" s="662"/>
      <c r="DB18" s="662"/>
      <c r="DC18" s="662"/>
      <c r="DD18" s="668" t="s">
        <v>137</v>
      </c>
      <c r="DE18" s="660"/>
      <c r="DF18" s="660"/>
      <c r="DG18" s="660"/>
      <c r="DH18" s="660"/>
      <c r="DI18" s="660"/>
      <c r="DJ18" s="660"/>
      <c r="DK18" s="660"/>
      <c r="DL18" s="660"/>
      <c r="DM18" s="660"/>
      <c r="DN18" s="660"/>
      <c r="DO18" s="660"/>
      <c r="DP18" s="661"/>
      <c r="DQ18" s="668" t="s">
        <v>137</v>
      </c>
      <c r="DR18" s="660"/>
      <c r="DS18" s="660"/>
      <c r="DT18" s="660"/>
      <c r="DU18" s="660"/>
      <c r="DV18" s="660"/>
      <c r="DW18" s="660"/>
      <c r="DX18" s="660"/>
      <c r="DY18" s="660"/>
      <c r="DZ18" s="660"/>
      <c r="EA18" s="660"/>
      <c r="EB18" s="660"/>
      <c r="EC18" s="669"/>
    </row>
    <row r="19" spans="2:133" ht="11.25" customHeight="1" x14ac:dyDescent="0.2">
      <c r="B19" s="656" t="s">
        <v>273</v>
      </c>
      <c r="C19" s="657"/>
      <c r="D19" s="657"/>
      <c r="E19" s="657"/>
      <c r="F19" s="657"/>
      <c r="G19" s="657"/>
      <c r="H19" s="657"/>
      <c r="I19" s="657"/>
      <c r="J19" s="657"/>
      <c r="K19" s="657"/>
      <c r="L19" s="657"/>
      <c r="M19" s="657"/>
      <c r="N19" s="657"/>
      <c r="O19" s="657"/>
      <c r="P19" s="657"/>
      <c r="Q19" s="658"/>
      <c r="R19" s="659">
        <v>28114</v>
      </c>
      <c r="S19" s="660"/>
      <c r="T19" s="660"/>
      <c r="U19" s="660"/>
      <c r="V19" s="660"/>
      <c r="W19" s="660"/>
      <c r="X19" s="660"/>
      <c r="Y19" s="661"/>
      <c r="Z19" s="662">
        <v>0.1</v>
      </c>
      <c r="AA19" s="662"/>
      <c r="AB19" s="662"/>
      <c r="AC19" s="662"/>
      <c r="AD19" s="663">
        <v>28114</v>
      </c>
      <c r="AE19" s="663"/>
      <c r="AF19" s="663"/>
      <c r="AG19" s="663"/>
      <c r="AH19" s="663"/>
      <c r="AI19" s="663"/>
      <c r="AJ19" s="663"/>
      <c r="AK19" s="663"/>
      <c r="AL19" s="664">
        <v>0.2</v>
      </c>
      <c r="AM19" s="665"/>
      <c r="AN19" s="665"/>
      <c r="AO19" s="666"/>
      <c r="AP19" s="656" t="s">
        <v>274</v>
      </c>
      <c r="AQ19" s="657"/>
      <c r="AR19" s="657"/>
      <c r="AS19" s="657"/>
      <c r="AT19" s="657"/>
      <c r="AU19" s="657"/>
      <c r="AV19" s="657"/>
      <c r="AW19" s="657"/>
      <c r="AX19" s="657"/>
      <c r="AY19" s="657"/>
      <c r="AZ19" s="657"/>
      <c r="BA19" s="657"/>
      <c r="BB19" s="657"/>
      <c r="BC19" s="657"/>
      <c r="BD19" s="657"/>
      <c r="BE19" s="657"/>
      <c r="BF19" s="658"/>
      <c r="BG19" s="659">
        <v>111333</v>
      </c>
      <c r="BH19" s="660"/>
      <c r="BI19" s="660"/>
      <c r="BJ19" s="660"/>
      <c r="BK19" s="660"/>
      <c r="BL19" s="660"/>
      <c r="BM19" s="660"/>
      <c r="BN19" s="661"/>
      <c r="BO19" s="662">
        <v>2</v>
      </c>
      <c r="BP19" s="662"/>
      <c r="BQ19" s="662"/>
      <c r="BR19" s="662"/>
      <c r="BS19" s="663" t="s">
        <v>137</v>
      </c>
      <c r="BT19" s="663"/>
      <c r="BU19" s="663"/>
      <c r="BV19" s="663"/>
      <c r="BW19" s="663"/>
      <c r="BX19" s="663"/>
      <c r="BY19" s="663"/>
      <c r="BZ19" s="663"/>
      <c r="CA19" s="663"/>
      <c r="CB19" s="667"/>
      <c r="CD19" s="656" t="s">
        <v>275</v>
      </c>
      <c r="CE19" s="657"/>
      <c r="CF19" s="657"/>
      <c r="CG19" s="657"/>
      <c r="CH19" s="657"/>
      <c r="CI19" s="657"/>
      <c r="CJ19" s="657"/>
      <c r="CK19" s="657"/>
      <c r="CL19" s="657"/>
      <c r="CM19" s="657"/>
      <c r="CN19" s="657"/>
      <c r="CO19" s="657"/>
      <c r="CP19" s="657"/>
      <c r="CQ19" s="658"/>
      <c r="CR19" s="659" t="s">
        <v>246</v>
      </c>
      <c r="CS19" s="660"/>
      <c r="CT19" s="660"/>
      <c r="CU19" s="660"/>
      <c r="CV19" s="660"/>
      <c r="CW19" s="660"/>
      <c r="CX19" s="660"/>
      <c r="CY19" s="661"/>
      <c r="CZ19" s="662" t="s">
        <v>183</v>
      </c>
      <c r="DA19" s="662"/>
      <c r="DB19" s="662"/>
      <c r="DC19" s="662"/>
      <c r="DD19" s="668" t="s">
        <v>183</v>
      </c>
      <c r="DE19" s="660"/>
      <c r="DF19" s="660"/>
      <c r="DG19" s="660"/>
      <c r="DH19" s="660"/>
      <c r="DI19" s="660"/>
      <c r="DJ19" s="660"/>
      <c r="DK19" s="660"/>
      <c r="DL19" s="660"/>
      <c r="DM19" s="660"/>
      <c r="DN19" s="660"/>
      <c r="DO19" s="660"/>
      <c r="DP19" s="661"/>
      <c r="DQ19" s="668" t="s">
        <v>137</v>
      </c>
      <c r="DR19" s="660"/>
      <c r="DS19" s="660"/>
      <c r="DT19" s="660"/>
      <c r="DU19" s="660"/>
      <c r="DV19" s="660"/>
      <c r="DW19" s="660"/>
      <c r="DX19" s="660"/>
      <c r="DY19" s="660"/>
      <c r="DZ19" s="660"/>
      <c r="EA19" s="660"/>
      <c r="EB19" s="660"/>
      <c r="EC19" s="669"/>
    </row>
    <row r="20" spans="2:133" ht="11.25" customHeight="1" x14ac:dyDescent="0.2">
      <c r="B20" s="672" t="s">
        <v>276</v>
      </c>
      <c r="C20" s="673"/>
      <c r="D20" s="673"/>
      <c r="E20" s="673"/>
      <c r="F20" s="673"/>
      <c r="G20" s="673"/>
      <c r="H20" s="673"/>
      <c r="I20" s="673"/>
      <c r="J20" s="673"/>
      <c r="K20" s="673"/>
      <c r="L20" s="673"/>
      <c r="M20" s="673"/>
      <c r="N20" s="673"/>
      <c r="O20" s="673"/>
      <c r="P20" s="673"/>
      <c r="Q20" s="674"/>
      <c r="R20" s="659">
        <v>1207</v>
      </c>
      <c r="S20" s="660"/>
      <c r="T20" s="660"/>
      <c r="U20" s="660"/>
      <c r="V20" s="660"/>
      <c r="W20" s="660"/>
      <c r="X20" s="660"/>
      <c r="Y20" s="661"/>
      <c r="Z20" s="662">
        <v>0</v>
      </c>
      <c r="AA20" s="662"/>
      <c r="AB20" s="662"/>
      <c r="AC20" s="662"/>
      <c r="AD20" s="663">
        <v>1207</v>
      </c>
      <c r="AE20" s="663"/>
      <c r="AF20" s="663"/>
      <c r="AG20" s="663"/>
      <c r="AH20" s="663"/>
      <c r="AI20" s="663"/>
      <c r="AJ20" s="663"/>
      <c r="AK20" s="663"/>
      <c r="AL20" s="664">
        <v>0</v>
      </c>
      <c r="AM20" s="665"/>
      <c r="AN20" s="665"/>
      <c r="AO20" s="666"/>
      <c r="AP20" s="656" t="s">
        <v>277</v>
      </c>
      <c r="AQ20" s="657"/>
      <c r="AR20" s="657"/>
      <c r="AS20" s="657"/>
      <c r="AT20" s="657"/>
      <c r="AU20" s="657"/>
      <c r="AV20" s="657"/>
      <c r="AW20" s="657"/>
      <c r="AX20" s="657"/>
      <c r="AY20" s="657"/>
      <c r="AZ20" s="657"/>
      <c r="BA20" s="657"/>
      <c r="BB20" s="657"/>
      <c r="BC20" s="657"/>
      <c r="BD20" s="657"/>
      <c r="BE20" s="657"/>
      <c r="BF20" s="658"/>
      <c r="BG20" s="659">
        <v>111333</v>
      </c>
      <c r="BH20" s="660"/>
      <c r="BI20" s="660"/>
      <c r="BJ20" s="660"/>
      <c r="BK20" s="660"/>
      <c r="BL20" s="660"/>
      <c r="BM20" s="660"/>
      <c r="BN20" s="661"/>
      <c r="BO20" s="662">
        <v>2</v>
      </c>
      <c r="BP20" s="662"/>
      <c r="BQ20" s="662"/>
      <c r="BR20" s="662"/>
      <c r="BS20" s="663" t="s">
        <v>183</v>
      </c>
      <c r="BT20" s="663"/>
      <c r="BU20" s="663"/>
      <c r="BV20" s="663"/>
      <c r="BW20" s="663"/>
      <c r="BX20" s="663"/>
      <c r="BY20" s="663"/>
      <c r="BZ20" s="663"/>
      <c r="CA20" s="663"/>
      <c r="CB20" s="667"/>
      <c r="CD20" s="656" t="s">
        <v>278</v>
      </c>
      <c r="CE20" s="657"/>
      <c r="CF20" s="657"/>
      <c r="CG20" s="657"/>
      <c r="CH20" s="657"/>
      <c r="CI20" s="657"/>
      <c r="CJ20" s="657"/>
      <c r="CK20" s="657"/>
      <c r="CL20" s="657"/>
      <c r="CM20" s="657"/>
      <c r="CN20" s="657"/>
      <c r="CO20" s="657"/>
      <c r="CP20" s="657"/>
      <c r="CQ20" s="658"/>
      <c r="CR20" s="659">
        <v>27690584</v>
      </c>
      <c r="CS20" s="660"/>
      <c r="CT20" s="660"/>
      <c r="CU20" s="660"/>
      <c r="CV20" s="660"/>
      <c r="CW20" s="660"/>
      <c r="CX20" s="660"/>
      <c r="CY20" s="661"/>
      <c r="CZ20" s="662">
        <v>100</v>
      </c>
      <c r="DA20" s="662"/>
      <c r="DB20" s="662"/>
      <c r="DC20" s="662"/>
      <c r="DD20" s="668">
        <v>2617028</v>
      </c>
      <c r="DE20" s="660"/>
      <c r="DF20" s="660"/>
      <c r="DG20" s="660"/>
      <c r="DH20" s="660"/>
      <c r="DI20" s="660"/>
      <c r="DJ20" s="660"/>
      <c r="DK20" s="660"/>
      <c r="DL20" s="660"/>
      <c r="DM20" s="660"/>
      <c r="DN20" s="660"/>
      <c r="DO20" s="660"/>
      <c r="DP20" s="661"/>
      <c r="DQ20" s="668">
        <v>18686181</v>
      </c>
      <c r="DR20" s="660"/>
      <c r="DS20" s="660"/>
      <c r="DT20" s="660"/>
      <c r="DU20" s="660"/>
      <c r="DV20" s="660"/>
      <c r="DW20" s="660"/>
      <c r="DX20" s="660"/>
      <c r="DY20" s="660"/>
      <c r="DZ20" s="660"/>
      <c r="EA20" s="660"/>
      <c r="EB20" s="660"/>
      <c r="EC20" s="669"/>
    </row>
    <row r="21" spans="2:133" ht="11.25" customHeight="1" x14ac:dyDescent="0.2">
      <c r="B21" s="656" t="s">
        <v>279</v>
      </c>
      <c r="C21" s="657"/>
      <c r="D21" s="657"/>
      <c r="E21" s="657"/>
      <c r="F21" s="657"/>
      <c r="G21" s="657"/>
      <c r="H21" s="657"/>
      <c r="I21" s="657"/>
      <c r="J21" s="657"/>
      <c r="K21" s="657"/>
      <c r="L21" s="657"/>
      <c r="M21" s="657"/>
      <c r="N21" s="657"/>
      <c r="O21" s="657"/>
      <c r="P21" s="657"/>
      <c r="Q21" s="658"/>
      <c r="R21" s="659">
        <v>9408309</v>
      </c>
      <c r="S21" s="660"/>
      <c r="T21" s="660"/>
      <c r="U21" s="660"/>
      <c r="V21" s="660"/>
      <c r="W21" s="660"/>
      <c r="X21" s="660"/>
      <c r="Y21" s="661"/>
      <c r="Z21" s="662">
        <v>32.700000000000003</v>
      </c>
      <c r="AA21" s="662"/>
      <c r="AB21" s="662"/>
      <c r="AC21" s="662"/>
      <c r="AD21" s="663">
        <v>8697938</v>
      </c>
      <c r="AE21" s="663"/>
      <c r="AF21" s="663"/>
      <c r="AG21" s="663"/>
      <c r="AH21" s="663"/>
      <c r="AI21" s="663"/>
      <c r="AJ21" s="663"/>
      <c r="AK21" s="663"/>
      <c r="AL21" s="664">
        <v>54.5</v>
      </c>
      <c r="AM21" s="665"/>
      <c r="AN21" s="665"/>
      <c r="AO21" s="666"/>
      <c r="AP21" s="656" t="s">
        <v>280</v>
      </c>
      <c r="AQ21" s="675"/>
      <c r="AR21" s="675"/>
      <c r="AS21" s="675"/>
      <c r="AT21" s="675"/>
      <c r="AU21" s="675"/>
      <c r="AV21" s="675"/>
      <c r="AW21" s="675"/>
      <c r="AX21" s="675"/>
      <c r="AY21" s="675"/>
      <c r="AZ21" s="675"/>
      <c r="BA21" s="675"/>
      <c r="BB21" s="675"/>
      <c r="BC21" s="675"/>
      <c r="BD21" s="675"/>
      <c r="BE21" s="675"/>
      <c r="BF21" s="676"/>
      <c r="BG21" s="659">
        <v>111333</v>
      </c>
      <c r="BH21" s="660"/>
      <c r="BI21" s="660"/>
      <c r="BJ21" s="660"/>
      <c r="BK21" s="660"/>
      <c r="BL21" s="660"/>
      <c r="BM21" s="660"/>
      <c r="BN21" s="661"/>
      <c r="BO21" s="662">
        <v>2</v>
      </c>
      <c r="BP21" s="662"/>
      <c r="BQ21" s="662"/>
      <c r="BR21" s="662"/>
      <c r="BS21" s="663" t="s">
        <v>137</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281</v>
      </c>
      <c r="C22" s="657"/>
      <c r="D22" s="657"/>
      <c r="E22" s="657"/>
      <c r="F22" s="657"/>
      <c r="G22" s="657"/>
      <c r="H22" s="657"/>
      <c r="I22" s="657"/>
      <c r="J22" s="657"/>
      <c r="K22" s="657"/>
      <c r="L22" s="657"/>
      <c r="M22" s="657"/>
      <c r="N22" s="657"/>
      <c r="O22" s="657"/>
      <c r="P22" s="657"/>
      <c r="Q22" s="658"/>
      <c r="R22" s="659">
        <v>8697938</v>
      </c>
      <c r="S22" s="660"/>
      <c r="T22" s="660"/>
      <c r="U22" s="660"/>
      <c r="V22" s="660"/>
      <c r="W22" s="660"/>
      <c r="X22" s="660"/>
      <c r="Y22" s="661"/>
      <c r="Z22" s="662">
        <v>30.3</v>
      </c>
      <c r="AA22" s="662"/>
      <c r="AB22" s="662"/>
      <c r="AC22" s="662"/>
      <c r="AD22" s="663">
        <v>8697938</v>
      </c>
      <c r="AE22" s="663"/>
      <c r="AF22" s="663"/>
      <c r="AG22" s="663"/>
      <c r="AH22" s="663"/>
      <c r="AI22" s="663"/>
      <c r="AJ22" s="663"/>
      <c r="AK22" s="663"/>
      <c r="AL22" s="664">
        <v>54.5</v>
      </c>
      <c r="AM22" s="665"/>
      <c r="AN22" s="665"/>
      <c r="AO22" s="666"/>
      <c r="AP22" s="656" t="s">
        <v>282</v>
      </c>
      <c r="AQ22" s="675"/>
      <c r="AR22" s="675"/>
      <c r="AS22" s="675"/>
      <c r="AT22" s="675"/>
      <c r="AU22" s="675"/>
      <c r="AV22" s="675"/>
      <c r="AW22" s="675"/>
      <c r="AX22" s="675"/>
      <c r="AY22" s="675"/>
      <c r="AZ22" s="675"/>
      <c r="BA22" s="675"/>
      <c r="BB22" s="675"/>
      <c r="BC22" s="675"/>
      <c r="BD22" s="675"/>
      <c r="BE22" s="675"/>
      <c r="BF22" s="676"/>
      <c r="BG22" s="659" t="s">
        <v>137</v>
      </c>
      <c r="BH22" s="660"/>
      <c r="BI22" s="660"/>
      <c r="BJ22" s="660"/>
      <c r="BK22" s="660"/>
      <c r="BL22" s="660"/>
      <c r="BM22" s="660"/>
      <c r="BN22" s="661"/>
      <c r="BO22" s="662" t="s">
        <v>137</v>
      </c>
      <c r="BP22" s="662"/>
      <c r="BQ22" s="662"/>
      <c r="BR22" s="662"/>
      <c r="BS22" s="663" t="s">
        <v>183</v>
      </c>
      <c r="BT22" s="663"/>
      <c r="BU22" s="663"/>
      <c r="BV22" s="663"/>
      <c r="BW22" s="663"/>
      <c r="BX22" s="663"/>
      <c r="BY22" s="663"/>
      <c r="BZ22" s="663"/>
      <c r="CA22" s="663"/>
      <c r="CB22" s="667"/>
      <c r="CD22" s="641" t="s">
        <v>283</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284</v>
      </c>
      <c r="C23" s="657"/>
      <c r="D23" s="657"/>
      <c r="E23" s="657"/>
      <c r="F23" s="657"/>
      <c r="G23" s="657"/>
      <c r="H23" s="657"/>
      <c r="I23" s="657"/>
      <c r="J23" s="657"/>
      <c r="K23" s="657"/>
      <c r="L23" s="657"/>
      <c r="M23" s="657"/>
      <c r="N23" s="657"/>
      <c r="O23" s="657"/>
      <c r="P23" s="657"/>
      <c r="Q23" s="658"/>
      <c r="R23" s="659">
        <v>710371</v>
      </c>
      <c r="S23" s="660"/>
      <c r="T23" s="660"/>
      <c r="U23" s="660"/>
      <c r="V23" s="660"/>
      <c r="W23" s="660"/>
      <c r="X23" s="660"/>
      <c r="Y23" s="661"/>
      <c r="Z23" s="662">
        <v>2.5</v>
      </c>
      <c r="AA23" s="662"/>
      <c r="AB23" s="662"/>
      <c r="AC23" s="662"/>
      <c r="AD23" s="663" t="s">
        <v>137</v>
      </c>
      <c r="AE23" s="663"/>
      <c r="AF23" s="663"/>
      <c r="AG23" s="663"/>
      <c r="AH23" s="663"/>
      <c r="AI23" s="663"/>
      <c r="AJ23" s="663"/>
      <c r="AK23" s="663"/>
      <c r="AL23" s="664" t="s">
        <v>137</v>
      </c>
      <c r="AM23" s="665"/>
      <c r="AN23" s="665"/>
      <c r="AO23" s="666"/>
      <c r="AP23" s="656" t="s">
        <v>285</v>
      </c>
      <c r="AQ23" s="675"/>
      <c r="AR23" s="675"/>
      <c r="AS23" s="675"/>
      <c r="AT23" s="675"/>
      <c r="AU23" s="675"/>
      <c r="AV23" s="675"/>
      <c r="AW23" s="675"/>
      <c r="AX23" s="675"/>
      <c r="AY23" s="675"/>
      <c r="AZ23" s="675"/>
      <c r="BA23" s="675"/>
      <c r="BB23" s="675"/>
      <c r="BC23" s="675"/>
      <c r="BD23" s="675"/>
      <c r="BE23" s="675"/>
      <c r="BF23" s="676"/>
      <c r="BG23" s="659" t="s">
        <v>183</v>
      </c>
      <c r="BH23" s="660"/>
      <c r="BI23" s="660"/>
      <c r="BJ23" s="660"/>
      <c r="BK23" s="660"/>
      <c r="BL23" s="660"/>
      <c r="BM23" s="660"/>
      <c r="BN23" s="661"/>
      <c r="BO23" s="662" t="s">
        <v>137</v>
      </c>
      <c r="BP23" s="662"/>
      <c r="BQ23" s="662"/>
      <c r="BR23" s="662"/>
      <c r="BS23" s="663" t="s">
        <v>137</v>
      </c>
      <c r="BT23" s="663"/>
      <c r="BU23" s="663"/>
      <c r="BV23" s="663"/>
      <c r="BW23" s="663"/>
      <c r="BX23" s="663"/>
      <c r="BY23" s="663"/>
      <c r="BZ23" s="663"/>
      <c r="CA23" s="663"/>
      <c r="CB23" s="667"/>
      <c r="CD23" s="641" t="s">
        <v>224</v>
      </c>
      <c r="CE23" s="642"/>
      <c r="CF23" s="642"/>
      <c r="CG23" s="642"/>
      <c r="CH23" s="642"/>
      <c r="CI23" s="642"/>
      <c r="CJ23" s="642"/>
      <c r="CK23" s="642"/>
      <c r="CL23" s="642"/>
      <c r="CM23" s="642"/>
      <c r="CN23" s="642"/>
      <c r="CO23" s="642"/>
      <c r="CP23" s="642"/>
      <c r="CQ23" s="643"/>
      <c r="CR23" s="641" t="s">
        <v>286</v>
      </c>
      <c r="CS23" s="642"/>
      <c r="CT23" s="642"/>
      <c r="CU23" s="642"/>
      <c r="CV23" s="642"/>
      <c r="CW23" s="642"/>
      <c r="CX23" s="642"/>
      <c r="CY23" s="643"/>
      <c r="CZ23" s="641" t="s">
        <v>287</v>
      </c>
      <c r="DA23" s="642"/>
      <c r="DB23" s="642"/>
      <c r="DC23" s="643"/>
      <c r="DD23" s="641" t="s">
        <v>288</v>
      </c>
      <c r="DE23" s="642"/>
      <c r="DF23" s="642"/>
      <c r="DG23" s="642"/>
      <c r="DH23" s="642"/>
      <c r="DI23" s="642"/>
      <c r="DJ23" s="642"/>
      <c r="DK23" s="643"/>
      <c r="DL23" s="686" t="s">
        <v>289</v>
      </c>
      <c r="DM23" s="687"/>
      <c r="DN23" s="687"/>
      <c r="DO23" s="687"/>
      <c r="DP23" s="687"/>
      <c r="DQ23" s="687"/>
      <c r="DR23" s="687"/>
      <c r="DS23" s="687"/>
      <c r="DT23" s="687"/>
      <c r="DU23" s="687"/>
      <c r="DV23" s="688"/>
      <c r="DW23" s="641" t="s">
        <v>290</v>
      </c>
      <c r="DX23" s="642"/>
      <c r="DY23" s="642"/>
      <c r="DZ23" s="642"/>
      <c r="EA23" s="642"/>
      <c r="EB23" s="642"/>
      <c r="EC23" s="643"/>
    </row>
    <row r="24" spans="2:133" ht="11.25" customHeight="1" x14ac:dyDescent="0.2">
      <c r="B24" s="656" t="s">
        <v>291</v>
      </c>
      <c r="C24" s="657"/>
      <c r="D24" s="657"/>
      <c r="E24" s="657"/>
      <c r="F24" s="657"/>
      <c r="G24" s="657"/>
      <c r="H24" s="657"/>
      <c r="I24" s="657"/>
      <c r="J24" s="657"/>
      <c r="K24" s="657"/>
      <c r="L24" s="657"/>
      <c r="M24" s="657"/>
      <c r="N24" s="657"/>
      <c r="O24" s="657"/>
      <c r="P24" s="657"/>
      <c r="Q24" s="658"/>
      <c r="R24" s="659" t="s">
        <v>246</v>
      </c>
      <c r="S24" s="660"/>
      <c r="T24" s="660"/>
      <c r="U24" s="660"/>
      <c r="V24" s="660"/>
      <c r="W24" s="660"/>
      <c r="X24" s="660"/>
      <c r="Y24" s="661"/>
      <c r="Z24" s="662" t="s">
        <v>183</v>
      </c>
      <c r="AA24" s="662"/>
      <c r="AB24" s="662"/>
      <c r="AC24" s="662"/>
      <c r="AD24" s="663" t="s">
        <v>137</v>
      </c>
      <c r="AE24" s="663"/>
      <c r="AF24" s="663"/>
      <c r="AG24" s="663"/>
      <c r="AH24" s="663"/>
      <c r="AI24" s="663"/>
      <c r="AJ24" s="663"/>
      <c r="AK24" s="663"/>
      <c r="AL24" s="664" t="s">
        <v>137</v>
      </c>
      <c r="AM24" s="665"/>
      <c r="AN24" s="665"/>
      <c r="AO24" s="666"/>
      <c r="AP24" s="656" t="s">
        <v>292</v>
      </c>
      <c r="AQ24" s="675"/>
      <c r="AR24" s="675"/>
      <c r="AS24" s="675"/>
      <c r="AT24" s="675"/>
      <c r="AU24" s="675"/>
      <c r="AV24" s="675"/>
      <c r="AW24" s="675"/>
      <c r="AX24" s="675"/>
      <c r="AY24" s="675"/>
      <c r="AZ24" s="675"/>
      <c r="BA24" s="675"/>
      <c r="BB24" s="675"/>
      <c r="BC24" s="675"/>
      <c r="BD24" s="675"/>
      <c r="BE24" s="675"/>
      <c r="BF24" s="676"/>
      <c r="BG24" s="659" t="s">
        <v>137</v>
      </c>
      <c r="BH24" s="660"/>
      <c r="BI24" s="660"/>
      <c r="BJ24" s="660"/>
      <c r="BK24" s="660"/>
      <c r="BL24" s="660"/>
      <c r="BM24" s="660"/>
      <c r="BN24" s="661"/>
      <c r="BO24" s="662" t="s">
        <v>137</v>
      </c>
      <c r="BP24" s="662"/>
      <c r="BQ24" s="662"/>
      <c r="BR24" s="662"/>
      <c r="BS24" s="663" t="s">
        <v>137</v>
      </c>
      <c r="BT24" s="663"/>
      <c r="BU24" s="663"/>
      <c r="BV24" s="663"/>
      <c r="BW24" s="663"/>
      <c r="BX24" s="663"/>
      <c r="BY24" s="663"/>
      <c r="BZ24" s="663"/>
      <c r="CA24" s="663"/>
      <c r="CB24" s="667"/>
      <c r="CD24" s="645" t="s">
        <v>293</v>
      </c>
      <c r="CE24" s="646"/>
      <c r="CF24" s="646"/>
      <c r="CG24" s="646"/>
      <c r="CH24" s="646"/>
      <c r="CI24" s="646"/>
      <c r="CJ24" s="646"/>
      <c r="CK24" s="646"/>
      <c r="CL24" s="646"/>
      <c r="CM24" s="646"/>
      <c r="CN24" s="646"/>
      <c r="CO24" s="646"/>
      <c r="CP24" s="646"/>
      <c r="CQ24" s="647"/>
      <c r="CR24" s="648">
        <v>13651839</v>
      </c>
      <c r="CS24" s="649"/>
      <c r="CT24" s="649"/>
      <c r="CU24" s="649"/>
      <c r="CV24" s="649"/>
      <c r="CW24" s="649"/>
      <c r="CX24" s="649"/>
      <c r="CY24" s="650"/>
      <c r="CZ24" s="653">
        <v>49.3</v>
      </c>
      <c r="DA24" s="654"/>
      <c r="DB24" s="654"/>
      <c r="DC24" s="670"/>
      <c r="DD24" s="694">
        <v>10215914</v>
      </c>
      <c r="DE24" s="649"/>
      <c r="DF24" s="649"/>
      <c r="DG24" s="649"/>
      <c r="DH24" s="649"/>
      <c r="DI24" s="649"/>
      <c r="DJ24" s="649"/>
      <c r="DK24" s="650"/>
      <c r="DL24" s="694">
        <v>9882994</v>
      </c>
      <c r="DM24" s="649"/>
      <c r="DN24" s="649"/>
      <c r="DO24" s="649"/>
      <c r="DP24" s="649"/>
      <c r="DQ24" s="649"/>
      <c r="DR24" s="649"/>
      <c r="DS24" s="649"/>
      <c r="DT24" s="649"/>
      <c r="DU24" s="649"/>
      <c r="DV24" s="650"/>
      <c r="DW24" s="653">
        <v>61.2</v>
      </c>
      <c r="DX24" s="654"/>
      <c r="DY24" s="654"/>
      <c r="DZ24" s="654"/>
      <c r="EA24" s="654"/>
      <c r="EB24" s="654"/>
      <c r="EC24" s="655"/>
    </row>
    <row r="25" spans="2:133" ht="11.25" customHeight="1" x14ac:dyDescent="0.2">
      <c r="B25" s="656" t="s">
        <v>294</v>
      </c>
      <c r="C25" s="657"/>
      <c r="D25" s="657"/>
      <c r="E25" s="657"/>
      <c r="F25" s="657"/>
      <c r="G25" s="657"/>
      <c r="H25" s="657"/>
      <c r="I25" s="657"/>
      <c r="J25" s="657"/>
      <c r="K25" s="657"/>
      <c r="L25" s="657"/>
      <c r="M25" s="657"/>
      <c r="N25" s="657"/>
      <c r="O25" s="657"/>
      <c r="P25" s="657"/>
      <c r="Q25" s="658"/>
      <c r="R25" s="659">
        <v>16602203</v>
      </c>
      <c r="S25" s="660"/>
      <c r="T25" s="660"/>
      <c r="U25" s="660"/>
      <c r="V25" s="660"/>
      <c r="W25" s="660"/>
      <c r="X25" s="660"/>
      <c r="Y25" s="661"/>
      <c r="Z25" s="662">
        <v>57.8</v>
      </c>
      <c r="AA25" s="662"/>
      <c r="AB25" s="662"/>
      <c r="AC25" s="662"/>
      <c r="AD25" s="663">
        <v>15891832</v>
      </c>
      <c r="AE25" s="663"/>
      <c r="AF25" s="663"/>
      <c r="AG25" s="663"/>
      <c r="AH25" s="663"/>
      <c r="AI25" s="663"/>
      <c r="AJ25" s="663"/>
      <c r="AK25" s="663"/>
      <c r="AL25" s="664">
        <v>99.6</v>
      </c>
      <c r="AM25" s="665"/>
      <c r="AN25" s="665"/>
      <c r="AO25" s="666"/>
      <c r="AP25" s="656" t="s">
        <v>295</v>
      </c>
      <c r="AQ25" s="675"/>
      <c r="AR25" s="675"/>
      <c r="AS25" s="675"/>
      <c r="AT25" s="675"/>
      <c r="AU25" s="675"/>
      <c r="AV25" s="675"/>
      <c r="AW25" s="675"/>
      <c r="AX25" s="675"/>
      <c r="AY25" s="675"/>
      <c r="AZ25" s="675"/>
      <c r="BA25" s="675"/>
      <c r="BB25" s="675"/>
      <c r="BC25" s="675"/>
      <c r="BD25" s="675"/>
      <c r="BE25" s="675"/>
      <c r="BF25" s="676"/>
      <c r="BG25" s="659" t="s">
        <v>137</v>
      </c>
      <c r="BH25" s="660"/>
      <c r="BI25" s="660"/>
      <c r="BJ25" s="660"/>
      <c r="BK25" s="660"/>
      <c r="BL25" s="660"/>
      <c r="BM25" s="660"/>
      <c r="BN25" s="661"/>
      <c r="BO25" s="662" t="s">
        <v>137</v>
      </c>
      <c r="BP25" s="662"/>
      <c r="BQ25" s="662"/>
      <c r="BR25" s="662"/>
      <c r="BS25" s="663" t="s">
        <v>183</v>
      </c>
      <c r="BT25" s="663"/>
      <c r="BU25" s="663"/>
      <c r="BV25" s="663"/>
      <c r="BW25" s="663"/>
      <c r="BX25" s="663"/>
      <c r="BY25" s="663"/>
      <c r="BZ25" s="663"/>
      <c r="CA25" s="663"/>
      <c r="CB25" s="667"/>
      <c r="CD25" s="656" t="s">
        <v>296</v>
      </c>
      <c r="CE25" s="657"/>
      <c r="CF25" s="657"/>
      <c r="CG25" s="657"/>
      <c r="CH25" s="657"/>
      <c r="CI25" s="657"/>
      <c r="CJ25" s="657"/>
      <c r="CK25" s="657"/>
      <c r="CL25" s="657"/>
      <c r="CM25" s="657"/>
      <c r="CN25" s="657"/>
      <c r="CO25" s="657"/>
      <c r="CP25" s="657"/>
      <c r="CQ25" s="658"/>
      <c r="CR25" s="659">
        <v>5944377</v>
      </c>
      <c r="CS25" s="691"/>
      <c r="CT25" s="691"/>
      <c r="CU25" s="691"/>
      <c r="CV25" s="691"/>
      <c r="CW25" s="691"/>
      <c r="CX25" s="691"/>
      <c r="CY25" s="692"/>
      <c r="CZ25" s="664">
        <v>21.5</v>
      </c>
      <c r="DA25" s="689"/>
      <c r="DB25" s="689"/>
      <c r="DC25" s="693"/>
      <c r="DD25" s="668">
        <v>5338213</v>
      </c>
      <c r="DE25" s="691"/>
      <c r="DF25" s="691"/>
      <c r="DG25" s="691"/>
      <c r="DH25" s="691"/>
      <c r="DI25" s="691"/>
      <c r="DJ25" s="691"/>
      <c r="DK25" s="692"/>
      <c r="DL25" s="668">
        <v>5020414</v>
      </c>
      <c r="DM25" s="691"/>
      <c r="DN25" s="691"/>
      <c r="DO25" s="691"/>
      <c r="DP25" s="691"/>
      <c r="DQ25" s="691"/>
      <c r="DR25" s="691"/>
      <c r="DS25" s="691"/>
      <c r="DT25" s="691"/>
      <c r="DU25" s="691"/>
      <c r="DV25" s="692"/>
      <c r="DW25" s="664">
        <v>31.1</v>
      </c>
      <c r="DX25" s="689"/>
      <c r="DY25" s="689"/>
      <c r="DZ25" s="689"/>
      <c r="EA25" s="689"/>
      <c r="EB25" s="689"/>
      <c r="EC25" s="690"/>
    </row>
    <row r="26" spans="2:133" ht="11.25" customHeight="1" x14ac:dyDescent="0.2">
      <c r="B26" s="656" t="s">
        <v>297</v>
      </c>
      <c r="C26" s="657"/>
      <c r="D26" s="657"/>
      <c r="E26" s="657"/>
      <c r="F26" s="657"/>
      <c r="G26" s="657"/>
      <c r="H26" s="657"/>
      <c r="I26" s="657"/>
      <c r="J26" s="657"/>
      <c r="K26" s="657"/>
      <c r="L26" s="657"/>
      <c r="M26" s="657"/>
      <c r="N26" s="657"/>
      <c r="O26" s="657"/>
      <c r="P26" s="657"/>
      <c r="Q26" s="658"/>
      <c r="R26" s="659">
        <v>2862</v>
      </c>
      <c r="S26" s="660"/>
      <c r="T26" s="660"/>
      <c r="U26" s="660"/>
      <c r="V26" s="660"/>
      <c r="W26" s="660"/>
      <c r="X26" s="660"/>
      <c r="Y26" s="661"/>
      <c r="Z26" s="662">
        <v>0</v>
      </c>
      <c r="AA26" s="662"/>
      <c r="AB26" s="662"/>
      <c r="AC26" s="662"/>
      <c r="AD26" s="663">
        <v>2862</v>
      </c>
      <c r="AE26" s="663"/>
      <c r="AF26" s="663"/>
      <c r="AG26" s="663"/>
      <c r="AH26" s="663"/>
      <c r="AI26" s="663"/>
      <c r="AJ26" s="663"/>
      <c r="AK26" s="663"/>
      <c r="AL26" s="664">
        <v>0</v>
      </c>
      <c r="AM26" s="665"/>
      <c r="AN26" s="665"/>
      <c r="AO26" s="666"/>
      <c r="AP26" s="656" t="s">
        <v>298</v>
      </c>
      <c r="AQ26" s="675"/>
      <c r="AR26" s="675"/>
      <c r="AS26" s="675"/>
      <c r="AT26" s="675"/>
      <c r="AU26" s="675"/>
      <c r="AV26" s="675"/>
      <c r="AW26" s="675"/>
      <c r="AX26" s="675"/>
      <c r="AY26" s="675"/>
      <c r="AZ26" s="675"/>
      <c r="BA26" s="675"/>
      <c r="BB26" s="675"/>
      <c r="BC26" s="675"/>
      <c r="BD26" s="675"/>
      <c r="BE26" s="675"/>
      <c r="BF26" s="676"/>
      <c r="BG26" s="659" t="s">
        <v>137</v>
      </c>
      <c r="BH26" s="660"/>
      <c r="BI26" s="660"/>
      <c r="BJ26" s="660"/>
      <c r="BK26" s="660"/>
      <c r="BL26" s="660"/>
      <c r="BM26" s="660"/>
      <c r="BN26" s="661"/>
      <c r="BO26" s="662" t="s">
        <v>137</v>
      </c>
      <c r="BP26" s="662"/>
      <c r="BQ26" s="662"/>
      <c r="BR26" s="662"/>
      <c r="BS26" s="663" t="s">
        <v>183</v>
      </c>
      <c r="BT26" s="663"/>
      <c r="BU26" s="663"/>
      <c r="BV26" s="663"/>
      <c r="BW26" s="663"/>
      <c r="BX26" s="663"/>
      <c r="BY26" s="663"/>
      <c r="BZ26" s="663"/>
      <c r="CA26" s="663"/>
      <c r="CB26" s="667"/>
      <c r="CD26" s="656" t="s">
        <v>299</v>
      </c>
      <c r="CE26" s="657"/>
      <c r="CF26" s="657"/>
      <c r="CG26" s="657"/>
      <c r="CH26" s="657"/>
      <c r="CI26" s="657"/>
      <c r="CJ26" s="657"/>
      <c r="CK26" s="657"/>
      <c r="CL26" s="657"/>
      <c r="CM26" s="657"/>
      <c r="CN26" s="657"/>
      <c r="CO26" s="657"/>
      <c r="CP26" s="657"/>
      <c r="CQ26" s="658"/>
      <c r="CR26" s="659">
        <v>3667907</v>
      </c>
      <c r="CS26" s="660"/>
      <c r="CT26" s="660"/>
      <c r="CU26" s="660"/>
      <c r="CV26" s="660"/>
      <c r="CW26" s="660"/>
      <c r="CX26" s="660"/>
      <c r="CY26" s="661"/>
      <c r="CZ26" s="664">
        <v>13.2</v>
      </c>
      <c r="DA26" s="689"/>
      <c r="DB26" s="689"/>
      <c r="DC26" s="693"/>
      <c r="DD26" s="668">
        <v>3264859</v>
      </c>
      <c r="DE26" s="660"/>
      <c r="DF26" s="660"/>
      <c r="DG26" s="660"/>
      <c r="DH26" s="660"/>
      <c r="DI26" s="660"/>
      <c r="DJ26" s="660"/>
      <c r="DK26" s="661"/>
      <c r="DL26" s="668" t="s">
        <v>137</v>
      </c>
      <c r="DM26" s="660"/>
      <c r="DN26" s="660"/>
      <c r="DO26" s="660"/>
      <c r="DP26" s="660"/>
      <c r="DQ26" s="660"/>
      <c r="DR26" s="660"/>
      <c r="DS26" s="660"/>
      <c r="DT26" s="660"/>
      <c r="DU26" s="660"/>
      <c r="DV26" s="661"/>
      <c r="DW26" s="664" t="s">
        <v>137</v>
      </c>
      <c r="DX26" s="689"/>
      <c r="DY26" s="689"/>
      <c r="DZ26" s="689"/>
      <c r="EA26" s="689"/>
      <c r="EB26" s="689"/>
      <c r="EC26" s="690"/>
    </row>
    <row r="27" spans="2:133" ht="11.25" customHeight="1" x14ac:dyDescent="0.2">
      <c r="B27" s="656" t="s">
        <v>300</v>
      </c>
      <c r="C27" s="657"/>
      <c r="D27" s="657"/>
      <c r="E27" s="657"/>
      <c r="F27" s="657"/>
      <c r="G27" s="657"/>
      <c r="H27" s="657"/>
      <c r="I27" s="657"/>
      <c r="J27" s="657"/>
      <c r="K27" s="657"/>
      <c r="L27" s="657"/>
      <c r="M27" s="657"/>
      <c r="N27" s="657"/>
      <c r="O27" s="657"/>
      <c r="P27" s="657"/>
      <c r="Q27" s="658"/>
      <c r="R27" s="659">
        <v>220676</v>
      </c>
      <c r="S27" s="660"/>
      <c r="T27" s="660"/>
      <c r="U27" s="660"/>
      <c r="V27" s="660"/>
      <c r="W27" s="660"/>
      <c r="X27" s="660"/>
      <c r="Y27" s="661"/>
      <c r="Z27" s="662">
        <v>0.8</v>
      </c>
      <c r="AA27" s="662"/>
      <c r="AB27" s="662"/>
      <c r="AC27" s="662"/>
      <c r="AD27" s="663" t="s">
        <v>183</v>
      </c>
      <c r="AE27" s="663"/>
      <c r="AF27" s="663"/>
      <c r="AG27" s="663"/>
      <c r="AH27" s="663"/>
      <c r="AI27" s="663"/>
      <c r="AJ27" s="663"/>
      <c r="AK27" s="663"/>
      <c r="AL27" s="664" t="s">
        <v>137</v>
      </c>
      <c r="AM27" s="665"/>
      <c r="AN27" s="665"/>
      <c r="AO27" s="666"/>
      <c r="AP27" s="656" t="s">
        <v>301</v>
      </c>
      <c r="AQ27" s="657"/>
      <c r="AR27" s="657"/>
      <c r="AS27" s="657"/>
      <c r="AT27" s="657"/>
      <c r="AU27" s="657"/>
      <c r="AV27" s="657"/>
      <c r="AW27" s="657"/>
      <c r="AX27" s="657"/>
      <c r="AY27" s="657"/>
      <c r="AZ27" s="657"/>
      <c r="BA27" s="657"/>
      <c r="BB27" s="657"/>
      <c r="BC27" s="657"/>
      <c r="BD27" s="657"/>
      <c r="BE27" s="657"/>
      <c r="BF27" s="658"/>
      <c r="BG27" s="659">
        <v>5626846</v>
      </c>
      <c r="BH27" s="660"/>
      <c r="BI27" s="660"/>
      <c r="BJ27" s="660"/>
      <c r="BK27" s="660"/>
      <c r="BL27" s="660"/>
      <c r="BM27" s="660"/>
      <c r="BN27" s="661"/>
      <c r="BO27" s="662">
        <v>100</v>
      </c>
      <c r="BP27" s="662"/>
      <c r="BQ27" s="662"/>
      <c r="BR27" s="662"/>
      <c r="BS27" s="663" t="s">
        <v>137</v>
      </c>
      <c r="BT27" s="663"/>
      <c r="BU27" s="663"/>
      <c r="BV27" s="663"/>
      <c r="BW27" s="663"/>
      <c r="BX27" s="663"/>
      <c r="BY27" s="663"/>
      <c r="BZ27" s="663"/>
      <c r="CA27" s="663"/>
      <c r="CB27" s="667"/>
      <c r="CD27" s="656" t="s">
        <v>302</v>
      </c>
      <c r="CE27" s="657"/>
      <c r="CF27" s="657"/>
      <c r="CG27" s="657"/>
      <c r="CH27" s="657"/>
      <c r="CI27" s="657"/>
      <c r="CJ27" s="657"/>
      <c r="CK27" s="657"/>
      <c r="CL27" s="657"/>
      <c r="CM27" s="657"/>
      <c r="CN27" s="657"/>
      <c r="CO27" s="657"/>
      <c r="CP27" s="657"/>
      <c r="CQ27" s="658"/>
      <c r="CR27" s="659">
        <v>3902922</v>
      </c>
      <c r="CS27" s="691"/>
      <c r="CT27" s="691"/>
      <c r="CU27" s="691"/>
      <c r="CV27" s="691"/>
      <c r="CW27" s="691"/>
      <c r="CX27" s="691"/>
      <c r="CY27" s="692"/>
      <c r="CZ27" s="664">
        <v>14.1</v>
      </c>
      <c r="DA27" s="689"/>
      <c r="DB27" s="689"/>
      <c r="DC27" s="693"/>
      <c r="DD27" s="668">
        <v>1090741</v>
      </c>
      <c r="DE27" s="691"/>
      <c r="DF27" s="691"/>
      <c r="DG27" s="691"/>
      <c r="DH27" s="691"/>
      <c r="DI27" s="691"/>
      <c r="DJ27" s="691"/>
      <c r="DK27" s="692"/>
      <c r="DL27" s="668">
        <v>1075620</v>
      </c>
      <c r="DM27" s="691"/>
      <c r="DN27" s="691"/>
      <c r="DO27" s="691"/>
      <c r="DP27" s="691"/>
      <c r="DQ27" s="691"/>
      <c r="DR27" s="691"/>
      <c r="DS27" s="691"/>
      <c r="DT27" s="691"/>
      <c r="DU27" s="691"/>
      <c r="DV27" s="692"/>
      <c r="DW27" s="664">
        <v>6.7</v>
      </c>
      <c r="DX27" s="689"/>
      <c r="DY27" s="689"/>
      <c r="DZ27" s="689"/>
      <c r="EA27" s="689"/>
      <c r="EB27" s="689"/>
      <c r="EC27" s="690"/>
    </row>
    <row r="28" spans="2:133" ht="11.25" customHeight="1" x14ac:dyDescent="0.2">
      <c r="B28" s="656" t="s">
        <v>303</v>
      </c>
      <c r="C28" s="657"/>
      <c r="D28" s="657"/>
      <c r="E28" s="657"/>
      <c r="F28" s="657"/>
      <c r="G28" s="657"/>
      <c r="H28" s="657"/>
      <c r="I28" s="657"/>
      <c r="J28" s="657"/>
      <c r="K28" s="657"/>
      <c r="L28" s="657"/>
      <c r="M28" s="657"/>
      <c r="N28" s="657"/>
      <c r="O28" s="657"/>
      <c r="P28" s="657"/>
      <c r="Q28" s="658"/>
      <c r="R28" s="659">
        <v>257506</v>
      </c>
      <c r="S28" s="660"/>
      <c r="T28" s="660"/>
      <c r="U28" s="660"/>
      <c r="V28" s="660"/>
      <c r="W28" s="660"/>
      <c r="X28" s="660"/>
      <c r="Y28" s="661"/>
      <c r="Z28" s="662">
        <v>0.9</v>
      </c>
      <c r="AA28" s="662"/>
      <c r="AB28" s="662"/>
      <c r="AC28" s="662"/>
      <c r="AD28" s="663">
        <v>41061</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304</v>
      </c>
      <c r="CE28" s="657"/>
      <c r="CF28" s="657"/>
      <c r="CG28" s="657"/>
      <c r="CH28" s="657"/>
      <c r="CI28" s="657"/>
      <c r="CJ28" s="657"/>
      <c r="CK28" s="657"/>
      <c r="CL28" s="657"/>
      <c r="CM28" s="657"/>
      <c r="CN28" s="657"/>
      <c r="CO28" s="657"/>
      <c r="CP28" s="657"/>
      <c r="CQ28" s="658"/>
      <c r="CR28" s="659">
        <v>3804540</v>
      </c>
      <c r="CS28" s="660"/>
      <c r="CT28" s="660"/>
      <c r="CU28" s="660"/>
      <c r="CV28" s="660"/>
      <c r="CW28" s="660"/>
      <c r="CX28" s="660"/>
      <c r="CY28" s="661"/>
      <c r="CZ28" s="664">
        <v>13.7</v>
      </c>
      <c r="DA28" s="689"/>
      <c r="DB28" s="689"/>
      <c r="DC28" s="693"/>
      <c r="DD28" s="668">
        <v>3786960</v>
      </c>
      <c r="DE28" s="660"/>
      <c r="DF28" s="660"/>
      <c r="DG28" s="660"/>
      <c r="DH28" s="660"/>
      <c r="DI28" s="660"/>
      <c r="DJ28" s="660"/>
      <c r="DK28" s="661"/>
      <c r="DL28" s="668">
        <v>3786960</v>
      </c>
      <c r="DM28" s="660"/>
      <c r="DN28" s="660"/>
      <c r="DO28" s="660"/>
      <c r="DP28" s="660"/>
      <c r="DQ28" s="660"/>
      <c r="DR28" s="660"/>
      <c r="DS28" s="660"/>
      <c r="DT28" s="660"/>
      <c r="DU28" s="660"/>
      <c r="DV28" s="661"/>
      <c r="DW28" s="664">
        <v>23.5</v>
      </c>
      <c r="DX28" s="689"/>
      <c r="DY28" s="689"/>
      <c r="DZ28" s="689"/>
      <c r="EA28" s="689"/>
      <c r="EB28" s="689"/>
      <c r="EC28" s="690"/>
    </row>
    <row r="29" spans="2:133" ht="11.25" customHeight="1" x14ac:dyDescent="0.2">
      <c r="B29" s="656" t="s">
        <v>305</v>
      </c>
      <c r="C29" s="657"/>
      <c r="D29" s="657"/>
      <c r="E29" s="657"/>
      <c r="F29" s="657"/>
      <c r="G29" s="657"/>
      <c r="H29" s="657"/>
      <c r="I29" s="657"/>
      <c r="J29" s="657"/>
      <c r="K29" s="657"/>
      <c r="L29" s="657"/>
      <c r="M29" s="657"/>
      <c r="N29" s="657"/>
      <c r="O29" s="657"/>
      <c r="P29" s="657"/>
      <c r="Q29" s="658"/>
      <c r="R29" s="659">
        <v>28000</v>
      </c>
      <c r="S29" s="660"/>
      <c r="T29" s="660"/>
      <c r="U29" s="660"/>
      <c r="V29" s="660"/>
      <c r="W29" s="660"/>
      <c r="X29" s="660"/>
      <c r="Y29" s="661"/>
      <c r="Z29" s="662">
        <v>0.1</v>
      </c>
      <c r="AA29" s="662"/>
      <c r="AB29" s="662"/>
      <c r="AC29" s="662"/>
      <c r="AD29" s="663" t="s">
        <v>183</v>
      </c>
      <c r="AE29" s="663"/>
      <c r="AF29" s="663"/>
      <c r="AG29" s="663"/>
      <c r="AH29" s="663"/>
      <c r="AI29" s="663"/>
      <c r="AJ29" s="663"/>
      <c r="AK29" s="663"/>
      <c r="AL29" s="664" t="s">
        <v>183</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306</v>
      </c>
      <c r="CE29" s="696"/>
      <c r="CF29" s="656" t="s">
        <v>307</v>
      </c>
      <c r="CG29" s="657"/>
      <c r="CH29" s="657"/>
      <c r="CI29" s="657"/>
      <c r="CJ29" s="657"/>
      <c r="CK29" s="657"/>
      <c r="CL29" s="657"/>
      <c r="CM29" s="657"/>
      <c r="CN29" s="657"/>
      <c r="CO29" s="657"/>
      <c r="CP29" s="657"/>
      <c r="CQ29" s="658"/>
      <c r="CR29" s="659">
        <v>3804540</v>
      </c>
      <c r="CS29" s="691"/>
      <c r="CT29" s="691"/>
      <c r="CU29" s="691"/>
      <c r="CV29" s="691"/>
      <c r="CW29" s="691"/>
      <c r="CX29" s="691"/>
      <c r="CY29" s="692"/>
      <c r="CZ29" s="664">
        <v>13.7</v>
      </c>
      <c r="DA29" s="689"/>
      <c r="DB29" s="689"/>
      <c r="DC29" s="693"/>
      <c r="DD29" s="668">
        <v>3786960</v>
      </c>
      <c r="DE29" s="691"/>
      <c r="DF29" s="691"/>
      <c r="DG29" s="691"/>
      <c r="DH29" s="691"/>
      <c r="DI29" s="691"/>
      <c r="DJ29" s="691"/>
      <c r="DK29" s="692"/>
      <c r="DL29" s="668">
        <v>3786960</v>
      </c>
      <c r="DM29" s="691"/>
      <c r="DN29" s="691"/>
      <c r="DO29" s="691"/>
      <c r="DP29" s="691"/>
      <c r="DQ29" s="691"/>
      <c r="DR29" s="691"/>
      <c r="DS29" s="691"/>
      <c r="DT29" s="691"/>
      <c r="DU29" s="691"/>
      <c r="DV29" s="692"/>
      <c r="DW29" s="664">
        <v>23.5</v>
      </c>
      <c r="DX29" s="689"/>
      <c r="DY29" s="689"/>
      <c r="DZ29" s="689"/>
      <c r="EA29" s="689"/>
      <c r="EB29" s="689"/>
      <c r="EC29" s="690"/>
    </row>
    <row r="30" spans="2:133" ht="11.25" customHeight="1" x14ac:dyDescent="0.2">
      <c r="B30" s="656" t="s">
        <v>308</v>
      </c>
      <c r="C30" s="657"/>
      <c r="D30" s="657"/>
      <c r="E30" s="657"/>
      <c r="F30" s="657"/>
      <c r="G30" s="657"/>
      <c r="H30" s="657"/>
      <c r="I30" s="657"/>
      <c r="J30" s="657"/>
      <c r="K30" s="657"/>
      <c r="L30" s="657"/>
      <c r="M30" s="657"/>
      <c r="N30" s="657"/>
      <c r="O30" s="657"/>
      <c r="P30" s="657"/>
      <c r="Q30" s="658"/>
      <c r="R30" s="659">
        <v>4290060</v>
      </c>
      <c r="S30" s="660"/>
      <c r="T30" s="660"/>
      <c r="U30" s="660"/>
      <c r="V30" s="660"/>
      <c r="W30" s="660"/>
      <c r="X30" s="660"/>
      <c r="Y30" s="661"/>
      <c r="Z30" s="662">
        <v>14.9</v>
      </c>
      <c r="AA30" s="662"/>
      <c r="AB30" s="662"/>
      <c r="AC30" s="662"/>
      <c r="AD30" s="663" t="s">
        <v>137</v>
      </c>
      <c r="AE30" s="663"/>
      <c r="AF30" s="663"/>
      <c r="AG30" s="663"/>
      <c r="AH30" s="663"/>
      <c r="AI30" s="663"/>
      <c r="AJ30" s="663"/>
      <c r="AK30" s="663"/>
      <c r="AL30" s="664" t="s">
        <v>137</v>
      </c>
      <c r="AM30" s="665"/>
      <c r="AN30" s="665"/>
      <c r="AO30" s="666"/>
      <c r="AP30" s="641" t="s">
        <v>224</v>
      </c>
      <c r="AQ30" s="642"/>
      <c r="AR30" s="642"/>
      <c r="AS30" s="642"/>
      <c r="AT30" s="642"/>
      <c r="AU30" s="642"/>
      <c r="AV30" s="642"/>
      <c r="AW30" s="642"/>
      <c r="AX30" s="642"/>
      <c r="AY30" s="642"/>
      <c r="AZ30" s="642"/>
      <c r="BA30" s="642"/>
      <c r="BB30" s="642"/>
      <c r="BC30" s="642"/>
      <c r="BD30" s="642"/>
      <c r="BE30" s="642"/>
      <c r="BF30" s="643"/>
      <c r="BG30" s="641" t="s">
        <v>309</v>
      </c>
      <c r="BH30" s="701"/>
      <c r="BI30" s="701"/>
      <c r="BJ30" s="701"/>
      <c r="BK30" s="701"/>
      <c r="BL30" s="701"/>
      <c r="BM30" s="701"/>
      <c r="BN30" s="701"/>
      <c r="BO30" s="701"/>
      <c r="BP30" s="701"/>
      <c r="BQ30" s="702"/>
      <c r="BR30" s="641" t="s">
        <v>310</v>
      </c>
      <c r="BS30" s="701"/>
      <c r="BT30" s="701"/>
      <c r="BU30" s="701"/>
      <c r="BV30" s="701"/>
      <c r="BW30" s="701"/>
      <c r="BX30" s="701"/>
      <c r="BY30" s="701"/>
      <c r="BZ30" s="701"/>
      <c r="CA30" s="701"/>
      <c r="CB30" s="702"/>
      <c r="CD30" s="697"/>
      <c r="CE30" s="698"/>
      <c r="CF30" s="656" t="s">
        <v>311</v>
      </c>
      <c r="CG30" s="657"/>
      <c r="CH30" s="657"/>
      <c r="CI30" s="657"/>
      <c r="CJ30" s="657"/>
      <c r="CK30" s="657"/>
      <c r="CL30" s="657"/>
      <c r="CM30" s="657"/>
      <c r="CN30" s="657"/>
      <c r="CO30" s="657"/>
      <c r="CP30" s="657"/>
      <c r="CQ30" s="658"/>
      <c r="CR30" s="659">
        <v>3735532</v>
      </c>
      <c r="CS30" s="660"/>
      <c r="CT30" s="660"/>
      <c r="CU30" s="660"/>
      <c r="CV30" s="660"/>
      <c r="CW30" s="660"/>
      <c r="CX30" s="660"/>
      <c r="CY30" s="661"/>
      <c r="CZ30" s="664">
        <v>13.5</v>
      </c>
      <c r="DA30" s="689"/>
      <c r="DB30" s="689"/>
      <c r="DC30" s="693"/>
      <c r="DD30" s="668">
        <v>3718596</v>
      </c>
      <c r="DE30" s="660"/>
      <c r="DF30" s="660"/>
      <c r="DG30" s="660"/>
      <c r="DH30" s="660"/>
      <c r="DI30" s="660"/>
      <c r="DJ30" s="660"/>
      <c r="DK30" s="661"/>
      <c r="DL30" s="668">
        <v>3718596</v>
      </c>
      <c r="DM30" s="660"/>
      <c r="DN30" s="660"/>
      <c r="DO30" s="660"/>
      <c r="DP30" s="660"/>
      <c r="DQ30" s="660"/>
      <c r="DR30" s="660"/>
      <c r="DS30" s="660"/>
      <c r="DT30" s="660"/>
      <c r="DU30" s="660"/>
      <c r="DV30" s="661"/>
      <c r="DW30" s="664">
        <v>23</v>
      </c>
      <c r="DX30" s="689"/>
      <c r="DY30" s="689"/>
      <c r="DZ30" s="689"/>
      <c r="EA30" s="689"/>
      <c r="EB30" s="689"/>
      <c r="EC30" s="690"/>
    </row>
    <row r="31" spans="2:133" ht="11.25" customHeight="1" x14ac:dyDescent="0.2">
      <c r="B31" s="672" t="s">
        <v>312</v>
      </c>
      <c r="C31" s="673"/>
      <c r="D31" s="673"/>
      <c r="E31" s="673"/>
      <c r="F31" s="673"/>
      <c r="G31" s="673"/>
      <c r="H31" s="673"/>
      <c r="I31" s="673"/>
      <c r="J31" s="673"/>
      <c r="K31" s="673"/>
      <c r="L31" s="673"/>
      <c r="M31" s="673"/>
      <c r="N31" s="673"/>
      <c r="O31" s="673"/>
      <c r="P31" s="673"/>
      <c r="Q31" s="674"/>
      <c r="R31" s="659" t="s">
        <v>137</v>
      </c>
      <c r="S31" s="660"/>
      <c r="T31" s="660"/>
      <c r="U31" s="660"/>
      <c r="V31" s="660"/>
      <c r="W31" s="660"/>
      <c r="X31" s="660"/>
      <c r="Y31" s="661"/>
      <c r="Z31" s="662" t="s">
        <v>137</v>
      </c>
      <c r="AA31" s="662"/>
      <c r="AB31" s="662"/>
      <c r="AC31" s="662"/>
      <c r="AD31" s="663" t="s">
        <v>183</v>
      </c>
      <c r="AE31" s="663"/>
      <c r="AF31" s="663"/>
      <c r="AG31" s="663"/>
      <c r="AH31" s="663"/>
      <c r="AI31" s="663"/>
      <c r="AJ31" s="663"/>
      <c r="AK31" s="663"/>
      <c r="AL31" s="664" t="s">
        <v>137</v>
      </c>
      <c r="AM31" s="665"/>
      <c r="AN31" s="665"/>
      <c r="AO31" s="666"/>
      <c r="AP31" s="705" t="s">
        <v>313</v>
      </c>
      <c r="AQ31" s="706"/>
      <c r="AR31" s="706"/>
      <c r="AS31" s="706"/>
      <c r="AT31" s="711" t="s">
        <v>314</v>
      </c>
      <c r="AU31" s="218"/>
      <c r="AV31" s="218"/>
      <c r="AW31" s="218"/>
      <c r="AX31" s="645" t="s">
        <v>188</v>
      </c>
      <c r="AY31" s="646"/>
      <c r="AZ31" s="646"/>
      <c r="BA31" s="646"/>
      <c r="BB31" s="646"/>
      <c r="BC31" s="646"/>
      <c r="BD31" s="646"/>
      <c r="BE31" s="646"/>
      <c r="BF31" s="647"/>
      <c r="BG31" s="715">
        <v>98.7</v>
      </c>
      <c r="BH31" s="703"/>
      <c r="BI31" s="703"/>
      <c r="BJ31" s="703"/>
      <c r="BK31" s="703"/>
      <c r="BL31" s="703"/>
      <c r="BM31" s="654">
        <v>93.7</v>
      </c>
      <c r="BN31" s="703"/>
      <c r="BO31" s="703"/>
      <c r="BP31" s="703"/>
      <c r="BQ31" s="704"/>
      <c r="BR31" s="715">
        <v>98.6</v>
      </c>
      <c r="BS31" s="703"/>
      <c r="BT31" s="703"/>
      <c r="BU31" s="703"/>
      <c r="BV31" s="703"/>
      <c r="BW31" s="703"/>
      <c r="BX31" s="654">
        <v>93.2</v>
      </c>
      <c r="BY31" s="703"/>
      <c r="BZ31" s="703"/>
      <c r="CA31" s="703"/>
      <c r="CB31" s="704"/>
      <c r="CD31" s="697"/>
      <c r="CE31" s="698"/>
      <c r="CF31" s="656" t="s">
        <v>315</v>
      </c>
      <c r="CG31" s="657"/>
      <c r="CH31" s="657"/>
      <c r="CI31" s="657"/>
      <c r="CJ31" s="657"/>
      <c r="CK31" s="657"/>
      <c r="CL31" s="657"/>
      <c r="CM31" s="657"/>
      <c r="CN31" s="657"/>
      <c r="CO31" s="657"/>
      <c r="CP31" s="657"/>
      <c r="CQ31" s="658"/>
      <c r="CR31" s="659">
        <v>69008</v>
      </c>
      <c r="CS31" s="691"/>
      <c r="CT31" s="691"/>
      <c r="CU31" s="691"/>
      <c r="CV31" s="691"/>
      <c r="CW31" s="691"/>
      <c r="CX31" s="691"/>
      <c r="CY31" s="692"/>
      <c r="CZ31" s="664">
        <v>0.2</v>
      </c>
      <c r="DA31" s="689"/>
      <c r="DB31" s="689"/>
      <c r="DC31" s="693"/>
      <c r="DD31" s="668">
        <v>68364</v>
      </c>
      <c r="DE31" s="691"/>
      <c r="DF31" s="691"/>
      <c r="DG31" s="691"/>
      <c r="DH31" s="691"/>
      <c r="DI31" s="691"/>
      <c r="DJ31" s="691"/>
      <c r="DK31" s="692"/>
      <c r="DL31" s="668">
        <v>68364</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2">
      <c r="B32" s="656" t="s">
        <v>316</v>
      </c>
      <c r="C32" s="657"/>
      <c r="D32" s="657"/>
      <c r="E32" s="657"/>
      <c r="F32" s="657"/>
      <c r="G32" s="657"/>
      <c r="H32" s="657"/>
      <c r="I32" s="657"/>
      <c r="J32" s="657"/>
      <c r="K32" s="657"/>
      <c r="L32" s="657"/>
      <c r="M32" s="657"/>
      <c r="N32" s="657"/>
      <c r="O32" s="657"/>
      <c r="P32" s="657"/>
      <c r="Q32" s="658"/>
      <c r="R32" s="659">
        <v>1382938</v>
      </c>
      <c r="S32" s="660"/>
      <c r="T32" s="660"/>
      <c r="U32" s="660"/>
      <c r="V32" s="660"/>
      <c r="W32" s="660"/>
      <c r="X32" s="660"/>
      <c r="Y32" s="661"/>
      <c r="Z32" s="662">
        <v>4.8</v>
      </c>
      <c r="AA32" s="662"/>
      <c r="AB32" s="662"/>
      <c r="AC32" s="662"/>
      <c r="AD32" s="663" t="s">
        <v>137</v>
      </c>
      <c r="AE32" s="663"/>
      <c r="AF32" s="663"/>
      <c r="AG32" s="663"/>
      <c r="AH32" s="663"/>
      <c r="AI32" s="663"/>
      <c r="AJ32" s="663"/>
      <c r="AK32" s="663"/>
      <c r="AL32" s="664" t="s">
        <v>137</v>
      </c>
      <c r="AM32" s="665"/>
      <c r="AN32" s="665"/>
      <c r="AO32" s="666"/>
      <c r="AP32" s="707"/>
      <c r="AQ32" s="708"/>
      <c r="AR32" s="708"/>
      <c r="AS32" s="708"/>
      <c r="AT32" s="712"/>
      <c r="AU32" s="214" t="s">
        <v>317</v>
      </c>
      <c r="AX32" s="656" t="s">
        <v>318</v>
      </c>
      <c r="AY32" s="657"/>
      <c r="AZ32" s="657"/>
      <c r="BA32" s="657"/>
      <c r="BB32" s="657"/>
      <c r="BC32" s="657"/>
      <c r="BD32" s="657"/>
      <c r="BE32" s="657"/>
      <c r="BF32" s="658"/>
      <c r="BG32" s="716">
        <v>98.9</v>
      </c>
      <c r="BH32" s="691"/>
      <c r="BI32" s="691"/>
      <c r="BJ32" s="691"/>
      <c r="BK32" s="691"/>
      <c r="BL32" s="691"/>
      <c r="BM32" s="665">
        <v>96.6</v>
      </c>
      <c r="BN32" s="691"/>
      <c r="BO32" s="691"/>
      <c r="BP32" s="691"/>
      <c r="BQ32" s="714"/>
      <c r="BR32" s="716">
        <v>98.8</v>
      </c>
      <c r="BS32" s="691"/>
      <c r="BT32" s="691"/>
      <c r="BU32" s="691"/>
      <c r="BV32" s="691"/>
      <c r="BW32" s="691"/>
      <c r="BX32" s="665">
        <v>96.4</v>
      </c>
      <c r="BY32" s="691"/>
      <c r="BZ32" s="691"/>
      <c r="CA32" s="691"/>
      <c r="CB32" s="714"/>
      <c r="CD32" s="699"/>
      <c r="CE32" s="700"/>
      <c r="CF32" s="656" t="s">
        <v>319</v>
      </c>
      <c r="CG32" s="657"/>
      <c r="CH32" s="657"/>
      <c r="CI32" s="657"/>
      <c r="CJ32" s="657"/>
      <c r="CK32" s="657"/>
      <c r="CL32" s="657"/>
      <c r="CM32" s="657"/>
      <c r="CN32" s="657"/>
      <c r="CO32" s="657"/>
      <c r="CP32" s="657"/>
      <c r="CQ32" s="658"/>
      <c r="CR32" s="659" t="s">
        <v>137</v>
      </c>
      <c r="CS32" s="660"/>
      <c r="CT32" s="660"/>
      <c r="CU32" s="660"/>
      <c r="CV32" s="660"/>
      <c r="CW32" s="660"/>
      <c r="CX32" s="660"/>
      <c r="CY32" s="661"/>
      <c r="CZ32" s="664" t="s">
        <v>183</v>
      </c>
      <c r="DA32" s="689"/>
      <c r="DB32" s="689"/>
      <c r="DC32" s="693"/>
      <c r="DD32" s="668" t="s">
        <v>183</v>
      </c>
      <c r="DE32" s="660"/>
      <c r="DF32" s="660"/>
      <c r="DG32" s="660"/>
      <c r="DH32" s="660"/>
      <c r="DI32" s="660"/>
      <c r="DJ32" s="660"/>
      <c r="DK32" s="661"/>
      <c r="DL32" s="668" t="s">
        <v>183</v>
      </c>
      <c r="DM32" s="660"/>
      <c r="DN32" s="660"/>
      <c r="DO32" s="660"/>
      <c r="DP32" s="660"/>
      <c r="DQ32" s="660"/>
      <c r="DR32" s="660"/>
      <c r="DS32" s="660"/>
      <c r="DT32" s="660"/>
      <c r="DU32" s="660"/>
      <c r="DV32" s="661"/>
      <c r="DW32" s="664" t="s">
        <v>137</v>
      </c>
      <c r="DX32" s="689"/>
      <c r="DY32" s="689"/>
      <c r="DZ32" s="689"/>
      <c r="EA32" s="689"/>
      <c r="EB32" s="689"/>
      <c r="EC32" s="690"/>
    </row>
    <row r="33" spans="2:133" ht="11.25" customHeight="1" x14ac:dyDescent="0.2">
      <c r="B33" s="656" t="s">
        <v>320</v>
      </c>
      <c r="C33" s="657"/>
      <c r="D33" s="657"/>
      <c r="E33" s="657"/>
      <c r="F33" s="657"/>
      <c r="G33" s="657"/>
      <c r="H33" s="657"/>
      <c r="I33" s="657"/>
      <c r="J33" s="657"/>
      <c r="K33" s="657"/>
      <c r="L33" s="657"/>
      <c r="M33" s="657"/>
      <c r="N33" s="657"/>
      <c r="O33" s="657"/>
      <c r="P33" s="657"/>
      <c r="Q33" s="658"/>
      <c r="R33" s="659">
        <v>41743</v>
      </c>
      <c r="S33" s="660"/>
      <c r="T33" s="660"/>
      <c r="U33" s="660"/>
      <c r="V33" s="660"/>
      <c r="W33" s="660"/>
      <c r="X33" s="660"/>
      <c r="Y33" s="661"/>
      <c r="Z33" s="662">
        <v>0.1</v>
      </c>
      <c r="AA33" s="662"/>
      <c r="AB33" s="662"/>
      <c r="AC33" s="662"/>
      <c r="AD33" s="663">
        <v>13074</v>
      </c>
      <c r="AE33" s="663"/>
      <c r="AF33" s="663"/>
      <c r="AG33" s="663"/>
      <c r="AH33" s="663"/>
      <c r="AI33" s="663"/>
      <c r="AJ33" s="663"/>
      <c r="AK33" s="663"/>
      <c r="AL33" s="664">
        <v>0.1</v>
      </c>
      <c r="AM33" s="665"/>
      <c r="AN33" s="665"/>
      <c r="AO33" s="666"/>
      <c r="AP33" s="709"/>
      <c r="AQ33" s="710"/>
      <c r="AR33" s="710"/>
      <c r="AS33" s="710"/>
      <c r="AT33" s="713"/>
      <c r="AU33" s="219"/>
      <c r="AV33" s="219"/>
      <c r="AW33" s="219"/>
      <c r="AX33" s="680" t="s">
        <v>321</v>
      </c>
      <c r="AY33" s="681"/>
      <c r="AZ33" s="681"/>
      <c r="BA33" s="681"/>
      <c r="BB33" s="681"/>
      <c r="BC33" s="681"/>
      <c r="BD33" s="681"/>
      <c r="BE33" s="681"/>
      <c r="BF33" s="682"/>
      <c r="BG33" s="717">
        <v>98.4</v>
      </c>
      <c r="BH33" s="718"/>
      <c r="BI33" s="718"/>
      <c r="BJ33" s="718"/>
      <c r="BK33" s="718"/>
      <c r="BL33" s="718"/>
      <c r="BM33" s="719">
        <v>91</v>
      </c>
      <c r="BN33" s="718"/>
      <c r="BO33" s="718"/>
      <c r="BP33" s="718"/>
      <c r="BQ33" s="720"/>
      <c r="BR33" s="717">
        <v>98.4</v>
      </c>
      <c r="BS33" s="718"/>
      <c r="BT33" s="718"/>
      <c r="BU33" s="718"/>
      <c r="BV33" s="718"/>
      <c r="BW33" s="718"/>
      <c r="BX33" s="719">
        <v>90.2</v>
      </c>
      <c r="BY33" s="718"/>
      <c r="BZ33" s="718"/>
      <c r="CA33" s="718"/>
      <c r="CB33" s="720"/>
      <c r="CD33" s="656" t="s">
        <v>322</v>
      </c>
      <c r="CE33" s="657"/>
      <c r="CF33" s="657"/>
      <c r="CG33" s="657"/>
      <c r="CH33" s="657"/>
      <c r="CI33" s="657"/>
      <c r="CJ33" s="657"/>
      <c r="CK33" s="657"/>
      <c r="CL33" s="657"/>
      <c r="CM33" s="657"/>
      <c r="CN33" s="657"/>
      <c r="CO33" s="657"/>
      <c r="CP33" s="657"/>
      <c r="CQ33" s="658"/>
      <c r="CR33" s="659">
        <v>11340679</v>
      </c>
      <c r="CS33" s="691"/>
      <c r="CT33" s="691"/>
      <c r="CU33" s="691"/>
      <c r="CV33" s="691"/>
      <c r="CW33" s="691"/>
      <c r="CX33" s="691"/>
      <c r="CY33" s="692"/>
      <c r="CZ33" s="664">
        <v>41</v>
      </c>
      <c r="DA33" s="689"/>
      <c r="DB33" s="689"/>
      <c r="DC33" s="693"/>
      <c r="DD33" s="668">
        <v>8100140</v>
      </c>
      <c r="DE33" s="691"/>
      <c r="DF33" s="691"/>
      <c r="DG33" s="691"/>
      <c r="DH33" s="691"/>
      <c r="DI33" s="691"/>
      <c r="DJ33" s="691"/>
      <c r="DK33" s="692"/>
      <c r="DL33" s="668">
        <v>6177322</v>
      </c>
      <c r="DM33" s="691"/>
      <c r="DN33" s="691"/>
      <c r="DO33" s="691"/>
      <c r="DP33" s="691"/>
      <c r="DQ33" s="691"/>
      <c r="DR33" s="691"/>
      <c r="DS33" s="691"/>
      <c r="DT33" s="691"/>
      <c r="DU33" s="691"/>
      <c r="DV33" s="692"/>
      <c r="DW33" s="664">
        <v>38.299999999999997</v>
      </c>
      <c r="DX33" s="689"/>
      <c r="DY33" s="689"/>
      <c r="DZ33" s="689"/>
      <c r="EA33" s="689"/>
      <c r="EB33" s="689"/>
      <c r="EC33" s="690"/>
    </row>
    <row r="34" spans="2:133" ht="11.25" customHeight="1" x14ac:dyDescent="0.2">
      <c r="B34" s="656" t="s">
        <v>323</v>
      </c>
      <c r="C34" s="657"/>
      <c r="D34" s="657"/>
      <c r="E34" s="657"/>
      <c r="F34" s="657"/>
      <c r="G34" s="657"/>
      <c r="H34" s="657"/>
      <c r="I34" s="657"/>
      <c r="J34" s="657"/>
      <c r="K34" s="657"/>
      <c r="L34" s="657"/>
      <c r="M34" s="657"/>
      <c r="N34" s="657"/>
      <c r="O34" s="657"/>
      <c r="P34" s="657"/>
      <c r="Q34" s="658"/>
      <c r="R34" s="659">
        <v>750745</v>
      </c>
      <c r="S34" s="660"/>
      <c r="T34" s="660"/>
      <c r="U34" s="660"/>
      <c r="V34" s="660"/>
      <c r="W34" s="660"/>
      <c r="X34" s="660"/>
      <c r="Y34" s="661"/>
      <c r="Z34" s="662">
        <v>2.6</v>
      </c>
      <c r="AA34" s="662"/>
      <c r="AB34" s="662"/>
      <c r="AC34" s="662"/>
      <c r="AD34" s="663" t="s">
        <v>137</v>
      </c>
      <c r="AE34" s="663"/>
      <c r="AF34" s="663"/>
      <c r="AG34" s="663"/>
      <c r="AH34" s="663"/>
      <c r="AI34" s="663"/>
      <c r="AJ34" s="663"/>
      <c r="AK34" s="663"/>
      <c r="AL34" s="664" t="s">
        <v>137</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324</v>
      </c>
      <c r="CE34" s="657"/>
      <c r="CF34" s="657"/>
      <c r="CG34" s="657"/>
      <c r="CH34" s="657"/>
      <c r="CI34" s="657"/>
      <c r="CJ34" s="657"/>
      <c r="CK34" s="657"/>
      <c r="CL34" s="657"/>
      <c r="CM34" s="657"/>
      <c r="CN34" s="657"/>
      <c r="CO34" s="657"/>
      <c r="CP34" s="657"/>
      <c r="CQ34" s="658"/>
      <c r="CR34" s="659">
        <v>3374363</v>
      </c>
      <c r="CS34" s="660"/>
      <c r="CT34" s="660"/>
      <c r="CU34" s="660"/>
      <c r="CV34" s="660"/>
      <c r="CW34" s="660"/>
      <c r="CX34" s="660"/>
      <c r="CY34" s="661"/>
      <c r="CZ34" s="664">
        <v>12.2</v>
      </c>
      <c r="DA34" s="689"/>
      <c r="DB34" s="689"/>
      <c r="DC34" s="693"/>
      <c r="DD34" s="668">
        <v>2149916</v>
      </c>
      <c r="DE34" s="660"/>
      <c r="DF34" s="660"/>
      <c r="DG34" s="660"/>
      <c r="DH34" s="660"/>
      <c r="DI34" s="660"/>
      <c r="DJ34" s="660"/>
      <c r="DK34" s="661"/>
      <c r="DL34" s="668">
        <v>1802455</v>
      </c>
      <c r="DM34" s="660"/>
      <c r="DN34" s="660"/>
      <c r="DO34" s="660"/>
      <c r="DP34" s="660"/>
      <c r="DQ34" s="660"/>
      <c r="DR34" s="660"/>
      <c r="DS34" s="660"/>
      <c r="DT34" s="660"/>
      <c r="DU34" s="660"/>
      <c r="DV34" s="661"/>
      <c r="DW34" s="664">
        <v>11.2</v>
      </c>
      <c r="DX34" s="689"/>
      <c r="DY34" s="689"/>
      <c r="DZ34" s="689"/>
      <c r="EA34" s="689"/>
      <c r="EB34" s="689"/>
      <c r="EC34" s="690"/>
    </row>
    <row r="35" spans="2:133" ht="11.25" customHeight="1" x14ac:dyDescent="0.2">
      <c r="B35" s="656" t="s">
        <v>325</v>
      </c>
      <c r="C35" s="657"/>
      <c r="D35" s="657"/>
      <c r="E35" s="657"/>
      <c r="F35" s="657"/>
      <c r="G35" s="657"/>
      <c r="H35" s="657"/>
      <c r="I35" s="657"/>
      <c r="J35" s="657"/>
      <c r="K35" s="657"/>
      <c r="L35" s="657"/>
      <c r="M35" s="657"/>
      <c r="N35" s="657"/>
      <c r="O35" s="657"/>
      <c r="P35" s="657"/>
      <c r="Q35" s="658"/>
      <c r="R35" s="659">
        <v>1655748</v>
      </c>
      <c r="S35" s="660"/>
      <c r="T35" s="660"/>
      <c r="U35" s="660"/>
      <c r="V35" s="660"/>
      <c r="W35" s="660"/>
      <c r="X35" s="660"/>
      <c r="Y35" s="661"/>
      <c r="Z35" s="662">
        <v>5.8</v>
      </c>
      <c r="AA35" s="662"/>
      <c r="AB35" s="662"/>
      <c r="AC35" s="662"/>
      <c r="AD35" s="663" t="s">
        <v>137</v>
      </c>
      <c r="AE35" s="663"/>
      <c r="AF35" s="663"/>
      <c r="AG35" s="663"/>
      <c r="AH35" s="663"/>
      <c r="AI35" s="663"/>
      <c r="AJ35" s="663"/>
      <c r="AK35" s="663"/>
      <c r="AL35" s="664" t="s">
        <v>183</v>
      </c>
      <c r="AM35" s="665"/>
      <c r="AN35" s="665"/>
      <c r="AO35" s="666"/>
      <c r="AP35" s="222"/>
      <c r="AQ35" s="641" t="s">
        <v>326</v>
      </c>
      <c r="AR35" s="642"/>
      <c r="AS35" s="642"/>
      <c r="AT35" s="642"/>
      <c r="AU35" s="642"/>
      <c r="AV35" s="642"/>
      <c r="AW35" s="642"/>
      <c r="AX35" s="642"/>
      <c r="AY35" s="642"/>
      <c r="AZ35" s="642"/>
      <c r="BA35" s="642"/>
      <c r="BB35" s="642"/>
      <c r="BC35" s="642"/>
      <c r="BD35" s="642"/>
      <c r="BE35" s="642"/>
      <c r="BF35" s="643"/>
      <c r="BG35" s="641" t="s">
        <v>327</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328</v>
      </c>
      <c r="CE35" s="657"/>
      <c r="CF35" s="657"/>
      <c r="CG35" s="657"/>
      <c r="CH35" s="657"/>
      <c r="CI35" s="657"/>
      <c r="CJ35" s="657"/>
      <c r="CK35" s="657"/>
      <c r="CL35" s="657"/>
      <c r="CM35" s="657"/>
      <c r="CN35" s="657"/>
      <c r="CO35" s="657"/>
      <c r="CP35" s="657"/>
      <c r="CQ35" s="658"/>
      <c r="CR35" s="659">
        <v>263490</v>
      </c>
      <c r="CS35" s="691"/>
      <c r="CT35" s="691"/>
      <c r="CU35" s="691"/>
      <c r="CV35" s="691"/>
      <c r="CW35" s="691"/>
      <c r="CX35" s="691"/>
      <c r="CY35" s="692"/>
      <c r="CZ35" s="664">
        <v>1</v>
      </c>
      <c r="DA35" s="689"/>
      <c r="DB35" s="689"/>
      <c r="DC35" s="693"/>
      <c r="DD35" s="668">
        <v>169685</v>
      </c>
      <c r="DE35" s="691"/>
      <c r="DF35" s="691"/>
      <c r="DG35" s="691"/>
      <c r="DH35" s="691"/>
      <c r="DI35" s="691"/>
      <c r="DJ35" s="691"/>
      <c r="DK35" s="692"/>
      <c r="DL35" s="668">
        <v>159705</v>
      </c>
      <c r="DM35" s="691"/>
      <c r="DN35" s="691"/>
      <c r="DO35" s="691"/>
      <c r="DP35" s="691"/>
      <c r="DQ35" s="691"/>
      <c r="DR35" s="691"/>
      <c r="DS35" s="691"/>
      <c r="DT35" s="691"/>
      <c r="DU35" s="691"/>
      <c r="DV35" s="692"/>
      <c r="DW35" s="664">
        <v>1</v>
      </c>
      <c r="DX35" s="689"/>
      <c r="DY35" s="689"/>
      <c r="DZ35" s="689"/>
      <c r="EA35" s="689"/>
      <c r="EB35" s="689"/>
      <c r="EC35" s="690"/>
    </row>
    <row r="36" spans="2:133" ht="11.25" customHeight="1" x14ac:dyDescent="0.2">
      <c r="B36" s="656" t="s">
        <v>329</v>
      </c>
      <c r="C36" s="657"/>
      <c r="D36" s="657"/>
      <c r="E36" s="657"/>
      <c r="F36" s="657"/>
      <c r="G36" s="657"/>
      <c r="H36" s="657"/>
      <c r="I36" s="657"/>
      <c r="J36" s="657"/>
      <c r="K36" s="657"/>
      <c r="L36" s="657"/>
      <c r="M36" s="657"/>
      <c r="N36" s="657"/>
      <c r="O36" s="657"/>
      <c r="P36" s="657"/>
      <c r="Q36" s="658"/>
      <c r="R36" s="659">
        <v>947814</v>
      </c>
      <c r="S36" s="660"/>
      <c r="T36" s="660"/>
      <c r="U36" s="660"/>
      <c r="V36" s="660"/>
      <c r="W36" s="660"/>
      <c r="X36" s="660"/>
      <c r="Y36" s="661"/>
      <c r="Z36" s="662">
        <v>3.3</v>
      </c>
      <c r="AA36" s="662"/>
      <c r="AB36" s="662"/>
      <c r="AC36" s="662"/>
      <c r="AD36" s="663" t="s">
        <v>183</v>
      </c>
      <c r="AE36" s="663"/>
      <c r="AF36" s="663"/>
      <c r="AG36" s="663"/>
      <c r="AH36" s="663"/>
      <c r="AI36" s="663"/>
      <c r="AJ36" s="663"/>
      <c r="AK36" s="663"/>
      <c r="AL36" s="664" t="s">
        <v>137</v>
      </c>
      <c r="AM36" s="665"/>
      <c r="AN36" s="665"/>
      <c r="AO36" s="666"/>
      <c r="AP36" s="222"/>
      <c r="AQ36" s="725" t="s">
        <v>330</v>
      </c>
      <c r="AR36" s="726"/>
      <c r="AS36" s="726"/>
      <c r="AT36" s="726"/>
      <c r="AU36" s="726"/>
      <c r="AV36" s="726"/>
      <c r="AW36" s="726"/>
      <c r="AX36" s="726"/>
      <c r="AY36" s="727"/>
      <c r="AZ36" s="648">
        <v>3645656</v>
      </c>
      <c r="BA36" s="649"/>
      <c r="BB36" s="649"/>
      <c r="BC36" s="649"/>
      <c r="BD36" s="649"/>
      <c r="BE36" s="649"/>
      <c r="BF36" s="721"/>
      <c r="BG36" s="645" t="s">
        <v>331</v>
      </c>
      <c r="BH36" s="646"/>
      <c r="BI36" s="646"/>
      <c r="BJ36" s="646"/>
      <c r="BK36" s="646"/>
      <c r="BL36" s="646"/>
      <c r="BM36" s="646"/>
      <c r="BN36" s="646"/>
      <c r="BO36" s="646"/>
      <c r="BP36" s="646"/>
      <c r="BQ36" s="646"/>
      <c r="BR36" s="646"/>
      <c r="BS36" s="646"/>
      <c r="BT36" s="646"/>
      <c r="BU36" s="647"/>
      <c r="BV36" s="648">
        <v>75473</v>
      </c>
      <c r="BW36" s="649"/>
      <c r="BX36" s="649"/>
      <c r="BY36" s="649"/>
      <c r="BZ36" s="649"/>
      <c r="CA36" s="649"/>
      <c r="CB36" s="721"/>
      <c r="CD36" s="656" t="s">
        <v>332</v>
      </c>
      <c r="CE36" s="657"/>
      <c r="CF36" s="657"/>
      <c r="CG36" s="657"/>
      <c r="CH36" s="657"/>
      <c r="CI36" s="657"/>
      <c r="CJ36" s="657"/>
      <c r="CK36" s="657"/>
      <c r="CL36" s="657"/>
      <c r="CM36" s="657"/>
      <c r="CN36" s="657"/>
      <c r="CO36" s="657"/>
      <c r="CP36" s="657"/>
      <c r="CQ36" s="658"/>
      <c r="CR36" s="659">
        <v>3733609</v>
      </c>
      <c r="CS36" s="660"/>
      <c r="CT36" s="660"/>
      <c r="CU36" s="660"/>
      <c r="CV36" s="660"/>
      <c r="CW36" s="660"/>
      <c r="CX36" s="660"/>
      <c r="CY36" s="661"/>
      <c r="CZ36" s="664">
        <v>13.5</v>
      </c>
      <c r="DA36" s="689"/>
      <c r="DB36" s="689"/>
      <c r="DC36" s="693"/>
      <c r="DD36" s="668">
        <v>3067109</v>
      </c>
      <c r="DE36" s="660"/>
      <c r="DF36" s="660"/>
      <c r="DG36" s="660"/>
      <c r="DH36" s="660"/>
      <c r="DI36" s="660"/>
      <c r="DJ36" s="660"/>
      <c r="DK36" s="661"/>
      <c r="DL36" s="668">
        <v>2111613</v>
      </c>
      <c r="DM36" s="660"/>
      <c r="DN36" s="660"/>
      <c r="DO36" s="660"/>
      <c r="DP36" s="660"/>
      <c r="DQ36" s="660"/>
      <c r="DR36" s="660"/>
      <c r="DS36" s="660"/>
      <c r="DT36" s="660"/>
      <c r="DU36" s="660"/>
      <c r="DV36" s="661"/>
      <c r="DW36" s="664">
        <v>13.1</v>
      </c>
      <c r="DX36" s="689"/>
      <c r="DY36" s="689"/>
      <c r="DZ36" s="689"/>
      <c r="EA36" s="689"/>
      <c r="EB36" s="689"/>
      <c r="EC36" s="690"/>
    </row>
    <row r="37" spans="2:133" ht="11.25" customHeight="1" x14ac:dyDescent="0.2">
      <c r="B37" s="656" t="s">
        <v>333</v>
      </c>
      <c r="C37" s="657"/>
      <c r="D37" s="657"/>
      <c r="E37" s="657"/>
      <c r="F37" s="657"/>
      <c r="G37" s="657"/>
      <c r="H37" s="657"/>
      <c r="I37" s="657"/>
      <c r="J37" s="657"/>
      <c r="K37" s="657"/>
      <c r="L37" s="657"/>
      <c r="M37" s="657"/>
      <c r="N37" s="657"/>
      <c r="O37" s="657"/>
      <c r="P37" s="657"/>
      <c r="Q37" s="658"/>
      <c r="R37" s="659">
        <v>392379</v>
      </c>
      <c r="S37" s="660"/>
      <c r="T37" s="660"/>
      <c r="U37" s="660"/>
      <c r="V37" s="660"/>
      <c r="W37" s="660"/>
      <c r="X37" s="660"/>
      <c r="Y37" s="661"/>
      <c r="Z37" s="662">
        <v>1.4</v>
      </c>
      <c r="AA37" s="662"/>
      <c r="AB37" s="662"/>
      <c r="AC37" s="662"/>
      <c r="AD37" s="663">
        <v>46</v>
      </c>
      <c r="AE37" s="663"/>
      <c r="AF37" s="663"/>
      <c r="AG37" s="663"/>
      <c r="AH37" s="663"/>
      <c r="AI37" s="663"/>
      <c r="AJ37" s="663"/>
      <c r="AK37" s="663"/>
      <c r="AL37" s="664">
        <v>0</v>
      </c>
      <c r="AM37" s="665"/>
      <c r="AN37" s="665"/>
      <c r="AO37" s="666"/>
      <c r="AQ37" s="722" t="s">
        <v>334</v>
      </c>
      <c r="AR37" s="723"/>
      <c r="AS37" s="723"/>
      <c r="AT37" s="723"/>
      <c r="AU37" s="723"/>
      <c r="AV37" s="723"/>
      <c r="AW37" s="723"/>
      <c r="AX37" s="723"/>
      <c r="AY37" s="724"/>
      <c r="AZ37" s="659">
        <v>410189</v>
      </c>
      <c r="BA37" s="660"/>
      <c r="BB37" s="660"/>
      <c r="BC37" s="660"/>
      <c r="BD37" s="691"/>
      <c r="BE37" s="691"/>
      <c r="BF37" s="714"/>
      <c r="BG37" s="656" t="s">
        <v>335</v>
      </c>
      <c r="BH37" s="657"/>
      <c r="BI37" s="657"/>
      <c r="BJ37" s="657"/>
      <c r="BK37" s="657"/>
      <c r="BL37" s="657"/>
      <c r="BM37" s="657"/>
      <c r="BN37" s="657"/>
      <c r="BO37" s="657"/>
      <c r="BP37" s="657"/>
      <c r="BQ37" s="657"/>
      <c r="BR37" s="657"/>
      <c r="BS37" s="657"/>
      <c r="BT37" s="657"/>
      <c r="BU37" s="658"/>
      <c r="BV37" s="659">
        <v>9583</v>
      </c>
      <c r="BW37" s="660"/>
      <c r="BX37" s="660"/>
      <c r="BY37" s="660"/>
      <c r="BZ37" s="660"/>
      <c r="CA37" s="660"/>
      <c r="CB37" s="669"/>
      <c r="CD37" s="656" t="s">
        <v>336</v>
      </c>
      <c r="CE37" s="657"/>
      <c r="CF37" s="657"/>
      <c r="CG37" s="657"/>
      <c r="CH37" s="657"/>
      <c r="CI37" s="657"/>
      <c r="CJ37" s="657"/>
      <c r="CK37" s="657"/>
      <c r="CL37" s="657"/>
      <c r="CM37" s="657"/>
      <c r="CN37" s="657"/>
      <c r="CO37" s="657"/>
      <c r="CP37" s="657"/>
      <c r="CQ37" s="658"/>
      <c r="CR37" s="659">
        <v>1189008</v>
      </c>
      <c r="CS37" s="691"/>
      <c r="CT37" s="691"/>
      <c r="CU37" s="691"/>
      <c r="CV37" s="691"/>
      <c r="CW37" s="691"/>
      <c r="CX37" s="691"/>
      <c r="CY37" s="692"/>
      <c r="CZ37" s="664">
        <v>4.3</v>
      </c>
      <c r="DA37" s="689"/>
      <c r="DB37" s="689"/>
      <c r="DC37" s="693"/>
      <c r="DD37" s="668">
        <v>1189008</v>
      </c>
      <c r="DE37" s="691"/>
      <c r="DF37" s="691"/>
      <c r="DG37" s="691"/>
      <c r="DH37" s="691"/>
      <c r="DI37" s="691"/>
      <c r="DJ37" s="691"/>
      <c r="DK37" s="692"/>
      <c r="DL37" s="668">
        <v>1167331</v>
      </c>
      <c r="DM37" s="691"/>
      <c r="DN37" s="691"/>
      <c r="DO37" s="691"/>
      <c r="DP37" s="691"/>
      <c r="DQ37" s="691"/>
      <c r="DR37" s="691"/>
      <c r="DS37" s="691"/>
      <c r="DT37" s="691"/>
      <c r="DU37" s="691"/>
      <c r="DV37" s="692"/>
      <c r="DW37" s="664">
        <v>7.2</v>
      </c>
      <c r="DX37" s="689"/>
      <c r="DY37" s="689"/>
      <c r="DZ37" s="689"/>
      <c r="EA37" s="689"/>
      <c r="EB37" s="689"/>
      <c r="EC37" s="690"/>
    </row>
    <row r="38" spans="2:133" ht="11.25" customHeight="1" x14ac:dyDescent="0.2">
      <c r="B38" s="656" t="s">
        <v>337</v>
      </c>
      <c r="C38" s="657"/>
      <c r="D38" s="657"/>
      <c r="E38" s="657"/>
      <c r="F38" s="657"/>
      <c r="G38" s="657"/>
      <c r="H38" s="657"/>
      <c r="I38" s="657"/>
      <c r="J38" s="657"/>
      <c r="K38" s="657"/>
      <c r="L38" s="657"/>
      <c r="M38" s="657"/>
      <c r="N38" s="657"/>
      <c r="O38" s="657"/>
      <c r="P38" s="657"/>
      <c r="Q38" s="658"/>
      <c r="R38" s="659">
        <v>2169700</v>
      </c>
      <c r="S38" s="660"/>
      <c r="T38" s="660"/>
      <c r="U38" s="660"/>
      <c r="V38" s="660"/>
      <c r="W38" s="660"/>
      <c r="X38" s="660"/>
      <c r="Y38" s="661"/>
      <c r="Z38" s="662">
        <v>7.5</v>
      </c>
      <c r="AA38" s="662"/>
      <c r="AB38" s="662"/>
      <c r="AC38" s="662"/>
      <c r="AD38" s="663" t="s">
        <v>137</v>
      </c>
      <c r="AE38" s="663"/>
      <c r="AF38" s="663"/>
      <c r="AG38" s="663"/>
      <c r="AH38" s="663"/>
      <c r="AI38" s="663"/>
      <c r="AJ38" s="663"/>
      <c r="AK38" s="663"/>
      <c r="AL38" s="664" t="s">
        <v>137</v>
      </c>
      <c r="AM38" s="665"/>
      <c r="AN38" s="665"/>
      <c r="AO38" s="666"/>
      <c r="AQ38" s="722" t="s">
        <v>338</v>
      </c>
      <c r="AR38" s="723"/>
      <c r="AS38" s="723"/>
      <c r="AT38" s="723"/>
      <c r="AU38" s="723"/>
      <c r="AV38" s="723"/>
      <c r="AW38" s="723"/>
      <c r="AX38" s="723"/>
      <c r="AY38" s="724"/>
      <c r="AZ38" s="659">
        <v>350655</v>
      </c>
      <c r="BA38" s="660"/>
      <c r="BB38" s="660"/>
      <c r="BC38" s="660"/>
      <c r="BD38" s="691"/>
      <c r="BE38" s="691"/>
      <c r="BF38" s="714"/>
      <c r="BG38" s="656" t="s">
        <v>339</v>
      </c>
      <c r="BH38" s="657"/>
      <c r="BI38" s="657"/>
      <c r="BJ38" s="657"/>
      <c r="BK38" s="657"/>
      <c r="BL38" s="657"/>
      <c r="BM38" s="657"/>
      <c r="BN38" s="657"/>
      <c r="BO38" s="657"/>
      <c r="BP38" s="657"/>
      <c r="BQ38" s="657"/>
      <c r="BR38" s="657"/>
      <c r="BS38" s="657"/>
      <c r="BT38" s="657"/>
      <c r="BU38" s="658"/>
      <c r="BV38" s="659">
        <v>7900</v>
      </c>
      <c r="BW38" s="660"/>
      <c r="BX38" s="660"/>
      <c r="BY38" s="660"/>
      <c r="BZ38" s="660"/>
      <c r="CA38" s="660"/>
      <c r="CB38" s="669"/>
      <c r="CD38" s="656" t="s">
        <v>340</v>
      </c>
      <c r="CE38" s="657"/>
      <c r="CF38" s="657"/>
      <c r="CG38" s="657"/>
      <c r="CH38" s="657"/>
      <c r="CI38" s="657"/>
      <c r="CJ38" s="657"/>
      <c r="CK38" s="657"/>
      <c r="CL38" s="657"/>
      <c r="CM38" s="657"/>
      <c r="CN38" s="657"/>
      <c r="CO38" s="657"/>
      <c r="CP38" s="657"/>
      <c r="CQ38" s="658"/>
      <c r="CR38" s="659">
        <v>2695936</v>
      </c>
      <c r="CS38" s="660"/>
      <c r="CT38" s="660"/>
      <c r="CU38" s="660"/>
      <c r="CV38" s="660"/>
      <c r="CW38" s="660"/>
      <c r="CX38" s="660"/>
      <c r="CY38" s="661"/>
      <c r="CZ38" s="664">
        <v>9.6999999999999993</v>
      </c>
      <c r="DA38" s="689"/>
      <c r="DB38" s="689"/>
      <c r="DC38" s="693"/>
      <c r="DD38" s="668">
        <v>2181895</v>
      </c>
      <c r="DE38" s="660"/>
      <c r="DF38" s="660"/>
      <c r="DG38" s="660"/>
      <c r="DH38" s="660"/>
      <c r="DI38" s="660"/>
      <c r="DJ38" s="660"/>
      <c r="DK38" s="661"/>
      <c r="DL38" s="668">
        <v>2103549</v>
      </c>
      <c r="DM38" s="660"/>
      <c r="DN38" s="660"/>
      <c r="DO38" s="660"/>
      <c r="DP38" s="660"/>
      <c r="DQ38" s="660"/>
      <c r="DR38" s="660"/>
      <c r="DS38" s="660"/>
      <c r="DT38" s="660"/>
      <c r="DU38" s="660"/>
      <c r="DV38" s="661"/>
      <c r="DW38" s="664">
        <v>13</v>
      </c>
      <c r="DX38" s="689"/>
      <c r="DY38" s="689"/>
      <c r="DZ38" s="689"/>
      <c r="EA38" s="689"/>
      <c r="EB38" s="689"/>
      <c r="EC38" s="690"/>
    </row>
    <row r="39" spans="2:133" ht="11.25" customHeight="1" x14ac:dyDescent="0.2">
      <c r="B39" s="656" t="s">
        <v>341</v>
      </c>
      <c r="C39" s="657"/>
      <c r="D39" s="657"/>
      <c r="E39" s="657"/>
      <c r="F39" s="657"/>
      <c r="G39" s="657"/>
      <c r="H39" s="657"/>
      <c r="I39" s="657"/>
      <c r="J39" s="657"/>
      <c r="K39" s="657"/>
      <c r="L39" s="657"/>
      <c r="M39" s="657"/>
      <c r="N39" s="657"/>
      <c r="O39" s="657"/>
      <c r="P39" s="657"/>
      <c r="Q39" s="658"/>
      <c r="R39" s="659" t="s">
        <v>183</v>
      </c>
      <c r="S39" s="660"/>
      <c r="T39" s="660"/>
      <c r="U39" s="660"/>
      <c r="V39" s="660"/>
      <c r="W39" s="660"/>
      <c r="X39" s="660"/>
      <c r="Y39" s="661"/>
      <c r="Z39" s="662" t="s">
        <v>137</v>
      </c>
      <c r="AA39" s="662"/>
      <c r="AB39" s="662"/>
      <c r="AC39" s="662"/>
      <c r="AD39" s="663" t="s">
        <v>137</v>
      </c>
      <c r="AE39" s="663"/>
      <c r="AF39" s="663"/>
      <c r="AG39" s="663"/>
      <c r="AH39" s="663"/>
      <c r="AI39" s="663"/>
      <c r="AJ39" s="663"/>
      <c r="AK39" s="663"/>
      <c r="AL39" s="664" t="s">
        <v>183</v>
      </c>
      <c r="AM39" s="665"/>
      <c r="AN39" s="665"/>
      <c r="AO39" s="666"/>
      <c r="AQ39" s="722" t="s">
        <v>342</v>
      </c>
      <c r="AR39" s="723"/>
      <c r="AS39" s="723"/>
      <c r="AT39" s="723"/>
      <c r="AU39" s="723"/>
      <c r="AV39" s="723"/>
      <c r="AW39" s="723"/>
      <c r="AX39" s="723"/>
      <c r="AY39" s="724"/>
      <c r="AZ39" s="659">
        <v>188876</v>
      </c>
      <c r="BA39" s="660"/>
      <c r="BB39" s="660"/>
      <c r="BC39" s="660"/>
      <c r="BD39" s="691"/>
      <c r="BE39" s="691"/>
      <c r="BF39" s="714"/>
      <c r="BG39" s="656" t="s">
        <v>343</v>
      </c>
      <c r="BH39" s="657"/>
      <c r="BI39" s="657"/>
      <c r="BJ39" s="657"/>
      <c r="BK39" s="657"/>
      <c r="BL39" s="657"/>
      <c r="BM39" s="657"/>
      <c r="BN39" s="657"/>
      <c r="BO39" s="657"/>
      <c r="BP39" s="657"/>
      <c r="BQ39" s="657"/>
      <c r="BR39" s="657"/>
      <c r="BS39" s="657"/>
      <c r="BT39" s="657"/>
      <c r="BU39" s="658"/>
      <c r="BV39" s="659">
        <v>11664</v>
      </c>
      <c r="BW39" s="660"/>
      <c r="BX39" s="660"/>
      <c r="BY39" s="660"/>
      <c r="BZ39" s="660"/>
      <c r="CA39" s="660"/>
      <c r="CB39" s="669"/>
      <c r="CD39" s="656" t="s">
        <v>344</v>
      </c>
      <c r="CE39" s="657"/>
      <c r="CF39" s="657"/>
      <c r="CG39" s="657"/>
      <c r="CH39" s="657"/>
      <c r="CI39" s="657"/>
      <c r="CJ39" s="657"/>
      <c r="CK39" s="657"/>
      <c r="CL39" s="657"/>
      <c r="CM39" s="657"/>
      <c r="CN39" s="657"/>
      <c r="CO39" s="657"/>
      <c r="CP39" s="657"/>
      <c r="CQ39" s="658"/>
      <c r="CR39" s="659">
        <v>1273281</v>
      </c>
      <c r="CS39" s="691"/>
      <c r="CT39" s="691"/>
      <c r="CU39" s="691"/>
      <c r="CV39" s="691"/>
      <c r="CW39" s="691"/>
      <c r="CX39" s="691"/>
      <c r="CY39" s="692"/>
      <c r="CZ39" s="664">
        <v>4.5999999999999996</v>
      </c>
      <c r="DA39" s="689"/>
      <c r="DB39" s="689"/>
      <c r="DC39" s="693"/>
      <c r="DD39" s="668">
        <v>531535</v>
      </c>
      <c r="DE39" s="691"/>
      <c r="DF39" s="691"/>
      <c r="DG39" s="691"/>
      <c r="DH39" s="691"/>
      <c r="DI39" s="691"/>
      <c r="DJ39" s="691"/>
      <c r="DK39" s="692"/>
      <c r="DL39" s="668" t="s">
        <v>137</v>
      </c>
      <c r="DM39" s="691"/>
      <c r="DN39" s="691"/>
      <c r="DO39" s="691"/>
      <c r="DP39" s="691"/>
      <c r="DQ39" s="691"/>
      <c r="DR39" s="691"/>
      <c r="DS39" s="691"/>
      <c r="DT39" s="691"/>
      <c r="DU39" s="691"/>
      <c r="DV39" s="692"/>
      <c r="DW39" s="664" t="s">
        <v>183</v>
      </c>
      <c r="DX39" s="689"/>
      <c r="DY39" s="689"/>
      <c r="DZ39" s="689"/>
      <c r="EA39" s="689"/>
      <c r="EB39" s="689"/>
      <c r="EC39" s="690"/>
    </row>
    <row r="40" spans="2:133" ht="11.25" customHeight="1" x14ac:dyDescent="0.2">
      <c r="B40" s="656" t="s">
        <v>345</v>
      </c>
      <c r="C40" s="657"/>
      <c r="D40" s="657"/>
      <c r="E40" s="657"/>
      <c r="F40" s="657"/>
      <c r="G40" s="657"/>
      <c r="H40" s="657"/>
      <c r="I40" s="657"/>
      <c r="J40" s="657"/>
      <c r="K40" s="657"/>
      <c r="L40" s="657"/>
      <c r="M40" s="657"/>
      <c r="N40" s="657"/>
      <c r="O40" s="657"/>
      <c r="P40" s="657"/>
      <c r="Q40" s="658"/>
      <c r="R40" s="659">
        <v>194800</v>
      </c>
      <c r="S40" s="660"/>
      <c r="T40" s="660"/>
      <c r="U40" s="660"/>
      <c r="V40" s="660"/>
      <c r="W40" s="660"/>
      <c r="X40" s="660"/>
      <c r="Y40" s="661"/>
      <c r="Z40" s="662">
        <v>0.7</v>
      </c>
      <c r="AA40" s="662"/>
      <c r="AB40" s="662"/>
      <c r="AC40" s="662"/>
      <c r="AD40" s="663" t="s">
        <v>137</v>
      </c>
      <c r="AE40" s="663"/>
      <c r="AF40" s="663"/>
      <c r="AG40" s="663"/>
      <c r="AH40" s="663"/>
      <c r="AI40" s="663"/>
      <c r="AJ40" s="663"/>
      <c r="AK40" s="663"/>
      <c r="AL40" s="664" t="s">
        <v>137</v>
      </c>
      <c r="AM40" s="665"/>
      <c r="AN40" s="665"/>
      <c r="AO40" s="666"/>
      <c r="AQ40" s="722" t="s">
        <v>346</v>
      </c>
      <c r="AR40" s="723"/>
      <c r="AS40" s="723"/>
      <c r="AT40" s="723"/>
      <c r="AU40" s="723"/>
      <c r="AV40" s="723"/>
      <c r="AW40" s="723"/>
      <c r="AX40" s="723"/>
      <c r="AY40" s="724"/>
      <c r="AZ40" s="659">
        <v>82868</v>
      </c>
      <c r="BA40" s="660"/>
      <c r="BB40" s="660"/>
      <c r="BC40" s="660"/>
      <c r="BD40" s="691"/>
      <c r="BE40" s="691"/>
      <c r="BF40" s="714"/>
      <c r="BG40" s="707" t="s">
        <v>347</v>
      </c>
      <c r="BH40" s="708"/>
      <c r="BI40" s="708"/>
      <c r="BJ40" s="708"/>
      <c r="BK40" s="708"/>
      <c r="BL40" s="223"/>
      <c r="BM40" s="657" t="s">
        <v>348</v>
      </c>
      <c r="BN40" s="657"/>
      <c r="BO40" s="657"/>
      <c r="BP40" s="657"/>
      <c r="BQ40" s="657"/>
      <c r="BR40" s="657"/>
      <c r="BS40" s="657"/>
      <c r="BT40" s="657"/>
      <c r="BU40" s="658"/>
      <c r="BV40" s="659">
        <v>91</v>
      </c>
      <c r="BW40" s="660"/>
      <c r="BX40" s="660"/>
      <c r="BY40" s="660"/>
      <c r="BZ40" s="660"/>
      <c r="CA40" s="660"/>
      <c r="CB40" s="669"/>
      <c r="CD40" s="656" t="s">
        <v>349</v>
      </c>
      <c r="CE40" s="657"/>
      <c r="CF40" s="657"/>
      <c r="CG40" s="657"/>
      <c r="CH40" s="657"/>
      <c r="CI40" s="657"/>
      <c r="CJ40" s="657"/>
      <c r="CK40" s="657"/>
      <c r="CL40" s="657"/>
      <c r="CM40" s="657"/>
      <c r="CN40" s="657"/>
      <c r="CO40" s="657"/>
      <c r="CP40" s="657"/>
      <c r="CQ40" s="658"/>
      <c r="CR40" s="659" t="s">
        <v>183</v>
      </c>
      <c r="CS40" s="660"/>
      <c r="CT40" s="660"/>
      <c r="CU40" s="660"/>
      <c r="CV40" s="660"/>
      <c r="CW40" s="660"/>
      <c r="CX40" s="660"/>
      <c r="CY40" s="661"/>
      <c r="CZ40" s="664" t="s">
        <v>137</v>
      </c>
      <c r="DA40" s="689"/>
      <c r="DB40" s="689"/>
      <c r="DC40" s="693"/>
      <c r="DD40" s="668" t="s">
        <v>137</v>
      </c>
      <c r="DE40" s="660"/>
      <c r="DF40" s="660"/>
      <c r="DG40" s="660"/>
      <c r="DH40" s="660"/>
      <c r="DI40" s="660"/>
      <c r="DJ40" s="660"/>
      <c r="DK40" s="661"/>
      <c r="DL40" s="668" t="s">
        <v>137</v>
      </c>
      <c r="DM40" s="660"/>
      <c r="DN40" s="660"/>
      <c r="DO40" s="660"/>
      <c r="DP40" s="660"/>
      <c r="DQ40" s="660"/>
      <c r="DR40" s="660"/>
      <c r="DS40" s="660"/>
      <c r="DT40" s="660"/>
      <c r="DU40" s="660"/>
      <c r="DV40" s="661"/>
      <c r="DW40" s="664" t="s">
        <v>137</v>
      </c>
      <c r="DX40" s="689"/>
      <c r="DY40" s="689"/>
      <c r="DZ40" s="689"/>
      <c r="EA40" s="689"/>
      <c r="EB40" s="689"/>
      <c r="EC40" s="690"/>
    </row>
    <row r="41" spans="2:133" ht="11.25" customHeight="1" x14ac:dyDescent="0.2">
      <c r="B41" s="680" t="s">
        <v>350</v>
      </c>
      <c r="C41" s="681"/>
      <c r="D41" s="681"/>
      <c r="E41" s="681"/>
      <c r="F41" s="681"/>
      <c r="G41" s="681"/>
      <c r="H41" s="681"/>
      <c r="I41" s="681"/>
      <c r="J41" s="681"/>
      <c r="K41" s="681"/>
      <c r="L41" s="681"/>
      <c r="M41" s="681"/>
      <c r="N41" s="681"/>
      <c r="O41" s="681"/>
      <c r="P41" s="681"/>
      <c r="Q41" s="682"/>
      <c r="R41" s="731">
        <v>28742374</v>
      </c>
      <c r="S41" s="732"/>
      <c r="T41" s="732"/>
      <c r="U41" s="732"/>
      <c r="V41" s="732"/>
      <c r="W41" s="732"/>
      <c r="X41" s="732"/>
      <c r="Y41" s="736"/>
      <c r="Z41" s="737">
        <v>100</v>
      </c>
      <c r="AA41" s="737"/>
      <c r="AB41" s="737"/>
      <c r="AC41" s="737"/>
      <c r="AD41" s="738">
        <v>15948875</v>
      </c>
      <c r="AE41" s="738"/>
      <c r="AF41" s="738"/>
      <c r="AG41" s="738"/>
      <c r="AH41" s="738"/>
      <c r="AI41" s="738"/>
      <c r="AJ41" s="738"/>
      <c r="AK41" s="738"/>
      <c r="AL41" s="739">
        <v>100</v>
      </c>
      <c r="AM41" s="719"/>
      <c r="AN41" s="719"/>
      <c r="AO41" s="740"/>
      <c r="AQ41" s="722" t="s">
        <v>351</v>
      </c>
      <c r="AR41" s="723"/>
      <c r="AS41" s="723"/>
      <c r="AT41" s="723"/>
      <c r="AU41" s="723"/>
      <c r="AV41" s="723"/>
      <c r="AW41" s="723"/>
      <c r="AX41" s="723"/>
      <c r="AY41" s="724"/>
      <c r="AZ41" s="659">
        <v>508661</v>
      </c>
      <c r="BA41" s="660"/>
      <c r="BB41" s="660"/>
      <c r="BC41" s="660"/>
      <c r="BD41" s="691"/>
      <c r="BE41" s="691"/>
      <c r="BF41" s="714"/>
      <c r="BG41" s="707"/>
      <c r="BH41" s="708"/>
      <c r="BI41" s="708"/>
      <c r="BJ41" s="708"/>
      <c r="BK41" s="708"/>
      <c r="BL41" s="223"/>
      <c r="BM41" s="657" t="s">
        <v>352</v>
      </c>
      <c r="BN41" s="657"/>
      <c r="BO41" s="657"/>
      <c r="BP41" s="657"/>
      <c r="BQ41" s="657"/>
      <c r="BR41" s="657"/>
      <c r="BS41" s="657"/>
      <c r="BT41" s="657"/>
      <c r="BU41" s="658"/>
      <c r="BV41" s="659" t="s">
        <v>137</v>
      </c>
      <c r="BW41" s="660"/>
      <c r="BX41" s="660"/>
      <c r="BY41" s="660"/>
      <c r="BZ41" s="660"/>
      <c r="CA41" s="660"/>
      <c r="CB41" s="669"/>
      <c r="CD41" s="656" t="s">
        <v>353</v>
      </c>
      <c r="CE41" s="657"/>
      <c r="CF41" s="657"/>
      <c r="CG41" s="657"/>
      <c r="CH41" s="657"/>
      <c r="CI41" s="657"/>
      <c r="CJ41" s="657"/>
      <c r="CK41" s="657"/>
      <c r="CL41" s="657"/>
      <c r="CM41" s="657"/>
      <c r="CN41" s="657"/>
      <c r="CO41" s="657"/>
      <c r="CP41" s="657"/>
      <c r="CQ41" s="658"/>
      <c r="CR41" s="659" t="s">
        <v>137</v>
      </c>
      <c r="CS41" s="691"/>
      <c r="CT41" s="691"/>
      <c r="CU41" s="691"/>
      <c r="CV41" s="691"/>
      <c r="CW41" s="691"/>
      <c r="CX41" s="691"/>
      <c r="CY41" s="692"/>
      <c r="CZ41" s="664" t="s">
        <v>246</v>
      </c>
      <c r="DA41" s="689"/>
      <c r="DB41" s="689"/>
      <c r="DC41" s="693"/>
      <c r="DD41" s="668" t="s">
        <v>246</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354</v>
      </c>
      <c r="AR42" s="729"/>
      <c r="AS42" s="729"/>
      <c r="AT42" s="729"/>
      <c r="AU42" s="729"/>
      <c r="AV42" s="729"/>
      <c r="AW42" s="729"/>
      <c r="AX42" s="729"/>
      <c r="AY42" s="730"/>
      <c r="AZ42" s="731">
        <v>2104407</v>
      </c>
      <c r="BA42" s="732"/>
      <c r="BB42" s="732"/>
      <c r="BC42" s="732"/>
      <c r="BD42" s="718"/>
      <c r="BE42" s="718"/>
      <c r="BF42" s="720"/>
      <c r="BG42" s="709"/>
      <c r="BH42" s="710"/>
      <c r="BI42" s="710"/>
      <c r="BJ42" s="710"/>
      <c r="BK42" s="710"/>
      <c r="BL42" s="224"/>
      <c r="BM42" s="681" t="s">
        <v>355</v>
      </c>
      <c r="BN42" s="681"/>
      <c r="BO42" s="681"/>
      <c r="BP42" s="681"/>
      <c r="BQ42" s="681"/>
      <c r="BR42" s="681"/>
      <c r="BS42" s="681"/>
      <c r="BT42" s="681"/>
      <c r="BU42" s="682"/>
      <c r="BV42" s="731">
        <v>370</v>
      </c>
      <c r="BW42" s="732"/>
      <c r="BX42" s="732"/>
      <c r="BY42" s="732"/>
      <c r="BZ42" s="732"/>
      <c r="CA42" s="732"/>
      <c r="CB42" s="741"/>
      <c r="CD42" s="656" t="s">
        <v>356</v>
      </c>
      <c r="CE42" s="657"/>
      <c r="CF42" s="657"/>
      <c r="CG42" s="657"/>
      <c r="CH42" s="657"/>
      <c r="CI42" s="657"/>
      <c r="CJ42" s="657"/>
      <c r="CK42" s="657"/>
      <c r="CL42" s="657"/>
      <c r="CM42" s="657"/>
      <c r="CN42" s="657"/>
      <c r="CO42" s="657"/>
      <c r="CP42" s="657"/>
      <c r="CQ42" s="658"/>
      <c r="CR42" s="659">
        <v>2698066</v>
      </c>
      <c r="CS42" s="691"/>
      <c r="CT42" s="691"/>
      <c r="CU42" s="691"/>
      <c r="CV42" s="691"/>
      <c r="CW42" s="691"/>
      <c r="CX42" s="691"/>
      <c r="CY42" s="692"/>
      <c r="CZ42" s="664">
        <v>9.6999999999999993</v>
      </c>
      <c r="DA42" s="689"/>
      <c r="DB42" s="689"/>
      <c r="DC42" s="693"/>
      <c r="DD42" s="668">
        <v>370127</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357</v>
      </c>
      <c r="CD43" s="656" t="s">
        <v>358</v>
      </c>
      <c r="CE43" s="657"/>
      <c r="CF43" s="657"/>
      <c r="CG43" s="657"/>
      <c r="CH43" s="657"/>
      <c r="CI43" s="657"/>
      <c r="CJ43" s="657"/>
      <c r="CK43" s="657"/>
      <c r="CL43" s="657"/>
      <c r="CM43" s="657"/>
      <c r="CN43" s="657"/>
      <c r="CO43" s="657"/>
      <c r="CP43" s="657"/>
      <c r="CQ43" s="658"/>
      <c r="CR43" s="659">
        <v>135112</v>
      </c>
      <c r="CS43" s="691"/>
      <c r="CT43" s="691"/>
      <c r="CU43" s="691"/>
      <c r="CV43" s="691"/>
      <c r="CW43" s="691"/>
      <c r="CX43" s="691"/>
      <c r="CY43" s="692"/>
      <c r="CZ43" s="664">
        <v>0.5</v>
      </c>
      <c r="DA43" s="689"/>
      <c r="DB43" s="689"/>
      <c r="DC43" s="693"/>
      <c r="DD43" s="668">
        <v>135112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359</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306</v>
      </c>
      <c r="CE44" s="696"/>
      <c r="CF44" s="656" t="s">
        <v>360</v>
      </c>
      <c r="CG44" s="657"/>
      <c r="CH44" s="657"/>
      <c r="CI44" s="657"/>
      <c r="CJ44" s="657"/>
      <c r="CK44" s="657"/>
      <c r="CL44" s="657"/>
      <c r="CM44" s="657"/>
      <c r="CN44" s="657"/>
      <c r="CO44" s="657"/>
      <c r="CP44" s="657"/>
      <c r="CQ44" s="658"/>
      <c r="CR44" s="659">
        <v>2617028</v>
      </c>
      <c r="CS44" s="660"/>
      <c r="CT44" s="660"/>
      <c r="CU44" s="660"/>
      <c r="CV44" s="660"/>
      <c r="CW44" s="660"/>
      <c r="CX44" s="660"/>
      <c r="CY44" s="661"/>
      <c r="CZ44" s="664">
        <v>9.5</v>
      </c>
      <c r="DA44" s="665"/>
      <c r="DB44" s="665"/>
      <c r="DC44" s="671"/>
      <c r="DD44" s="668">
        <v>335204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361</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362</v>
      </c>
      <c r="CG45" s="657"/>
      <c r="CH45" s="657"/>
      <c r="CI45" s="657"/>
      <c r="CJ45" s="657"/>
      <c r="CK45" s="657"/>
      <c r="CL45" s="657"/>
      <c r="CM45" s="657"/>
      <c r="CN45" s="657"/>
      <c r="CO45" s="657"/>
      <c r="CP45" s="657"/>
      <c r="CQ45" s="658"/>
      <c r="CR45" s="659">
        <v>992324</v>
      </c>
      <c r="CS45" s="691"/>
      <c r="CT45" s="691"/>
      <c r="CU45" s="691"/>
      <c r="CV45" s="691"/>
      <c r="CW45" s="691"/>
      <c r="CX45" s="691"/>
      <c r="CY45" s="692"/>
      <c r="CZ45" s="664">
        <v>3.6</v>
      </c>
      <c r="DA45" s="689"/>
      <c r="DB45" s="689"/>
      <c r="DC45" s="693"/>
      <c r="DD45" s="668">
        <v>106307</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363</v>
      </c>
      <c r="CG46" s="657"/>
      <c r="CH46" s="657"/>
      <c r="CI46" s="657"/>
      <c r="CJ46" s="657"/>
      <c r="CK46" s="657"/>
      <c r="CL46" s="657"/>
      <c r="CM46" s="657"/>
      <c r="CN46" s="657"/>
      <c r="CO46" s="657"/>
      <c r="CP46" s="657"/>
      <c r="CQ46" s="658"/>
      <c r="CR46" s="659">
        <v>1584406</v>
      </c>
      <c r="CS46" s="660"/>
      <c r="CT46" s="660"/>
      <c r="CU46" s="660"/>
      <c r="CV46" s="660"/>
      <c r="CW46" s="660"/>
      <c r="CX46" s="660"/>
      <c r="CY46" s="661"/>
      <c r="CZ46" s="664">
        <v>5.7</v>
      </c>
      <c r="DA46" s="665"/>
      <c r="DB46" s="665"/>
      <c r="DC46" s="671"/>
      <c r="DD46" s="668">
        <v>226085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364</v>
      </c>
      <c r="CG47" s="657"/>
      <c r="CH47" s="657"/>
      <c r="CI47" s="657"/>
      <c r="CJ47" s="657"/>
      <c r="CK47" s="657"/>
      <c r="CL47" s="657"/>
      <c r="CM47" s="657"/>
      <c r="CN47" s="657"/>
      <c r="CO47" s="657"/>
      <c r="CP47" s="657"/>
      <c r="CQ47" s="658"/>
      <c r="CR47" s="659">
        <v>81038</v>
      </c>
      <c r="CS47" s="691"/>
      <c r="CT47" s="691"/>
      <c r="CU47" s="691"/>
      <c r="CV47" s="691"/>
      <c r="CW47" s="691"/>
      <c r="CX47" s="691"/>
      <c r="CY47" s="692"/>
      <c r="CZ47" s="664">
        <v>0.3</v>
      </c>
      <c r="DA47" s="689"/>
      <c r="DB47" s="689"/>
      <c r="DC47" s="693"/>
      <c r="DD47" s="668">
        <v>34923</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365</v>
      </c>
      <c r="CG48" s="657"/>
      <c r="CH48" s="657"/>
      <c r="CI48" s="657"/>
      <c r="CJ48" s="657"/>
      <c r="CK48" s="657"/>
      <c r="CL48" s="657"/>
      <c r="CM48" s="657"/>
      <c r="CN48" s="657"/>
      <c r="CO48" s="657"/>
      <c r="CP48" s="657"/>
      <c r="CQ48" s="658"/>
      <c r="CR48" s="659" t="s">
        <v>137</v>
      </c>
      <c r="CS48" s="660"/>
      <c r="CT48" s="660"/>
      <c r="CU48" s="660"/>
      <c r="CV48" s="660"/>
      <c r="CW48" s="660"/>
      <c r="CX48" s="660"/>
      <c r="CY48" s="661"/>
      <c r="CZ48" s="664" t="s">
        <v>246</v>
      </c>
      <c r="DA48" s="665"/>
      <c r="DB48" s="665"/>
      <c r="DC48" s="671"/>
      <c r="DD48" s="668" t="s">
        <v>246</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366</v>
      </c>
      <c r="CE49" s="681"/>
      <c r="CF49" s="681"/>
      <c r="CG49" s="681"/>
      <c r="CH49" s="681"/>
      <c r="CI49" s="681"/>
      <c r="CJ49" s="681"/>
      <c r="CK49" s="681"/>
      <c r="CL49" s="681"/>
      <c r="CM49" s="681"/>
      <c r="CN49" s="681"/>
      <c r="CO49" s="681"/>
      <c r="CP49" s="681"/>
      <c r="CQ49" s="682"/>
      <c r="CR49" s="731">
        <v>27690584</v>
      </c>
      <c r="CS49" s="718"/>
      <c r="CT49" s="718"/>
      <c r="CU49" s="718"/>
      <c r="CV49" s="718"/>
      <c r="CW49" s="718"/>
      <c r="CX49" s="718"/>
      <c r="CY49" s="747"/>
      <c r="CZ49" s="739">
        <v>100</v>
      </c>
      <c r="DA49" s="748"/>
      <c r="DB49" s="748"/>
      <c r="DC49" s="749"/>
      <c r="DD49" s="750">
        <v>18686181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o+5ZOOw4iAac6ZXw2Ob7UgjAIFZnJsPMhHPvMbBbJ3NJ6BVrMyIty+rvznfumdpSV6q0NUZDjW+Llt9Dt7tmAQ==" saltValue="6ui0Tb8Dip2nf9en5SI0z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367</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368</v>
      </c>
      <c r="DK2" s="759"/>
      <c r="DL2" s="759"/>
      <c r="DM2" s="759"/>
      <c r="DN2" s="759"/>
      <c r="DO2" s="760"/>
      <c r="DP2" s="228"/>
      <c r="DQ2" s="758" t="s">
        <v>369</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370</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371</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372</v>
      </c>
      <c r="B5" s="764"/>
      <c r="C5" s="764"/>
      <c r="D5" s="764"/>
      <c r="E5" s="764"/>
      <c r="F5" s="764"/>
      <c r="G5" s="764"/>
      <c r="H5" s="764"/>
      <c r="I5" s="764"/>
      <c r="J5" s="764"/>
      <c r="K5" s="764"/>
      <c r="L5" s="764"/>
      <c r="M5" s="764"/>
      <c r="N5" s="764"/>
      <c r="O5" s="764"/>
      <c r="P5" s="765"/>
      <c r="Q5" s="769" t="s">
        <v>373</v>
      </c>
      <c r="R5" s="770"/>
      <c r="S5" s="770"/>
      <c r="T5" s="770"/>
      <c r="U5" s="771"/>
      <c r="V5" s="769" t="s">
        <v>374</v>
      </c>
      <c r="W5" s="770"/>
      <c r="X5" s="770"/>
      <c r="Y5" s="770"/>
      <c r="Z5" s="771"/>
      <c r="AA5" s="769" t="s">
        <v>375</v>
      </c>
      <c r="AB5" s="770"/>
      <c r="AC5" s="770"/>
      <c r="AD5" s="770"/>
      <c r="AE5" s="770"/>
      <c r="AF5" s="775" t="s">
        <v>376</v>
      </c>
      <c r="AG5" s="770"/>
      <c r="AH5" s="770"/>
      <c r="AI5" s="770"/>
      <c r="AJ5" s="776"/>
      <c r="AK5" s="770" t="s">
        <v>377</v>
      </c>
      <c r="AL5" s="770"/>
      <c r="AM5" s="770"/>
      <c r="AN5" s="770"/>
      <c r="AO5" s="771"/>
      <c r="AP5" s="769" t="s">
        <v>378</v>
      </c>
      <c r="AQ5" s="770"/>
      <c r="AR5" s="770"/>
      <c r="AS5" s="770"/>
      <c r="AT5" s="771"/>
      <c r="AU5" s="769" t="s">
        <v>379</v>
      </c>
      <c r="AV5" s="770"/>
      <c r="AW5" s="770"/>
      <c r="AX5" s="770"/>
      <c r="AY5" s="776"/>
      <c r="AZ5" s="232"/>
      <c r="BA5" s="232"/>
      <c r="BB5" s="232"/>
      <c r="BC5" s="232"/>
      <c r="BD5" s="232"/>
      <c r="BE5" s="233"/>
      <c r="BF5" s="233"/>
      <c r="BG5" s="233"/>
      <c r="BH5" s="233"/>
      <c r="BI5" s="233"/>
      <c r="BJ5" s="233"/>
      <c r="BK5" s="233"/>
      <c r="BL5" s="233"/>
      <c r="BM5" s="233"/>
      <c r="BN5" s="233"/>
      <c r="BO5" s="233"/>
      <c r="BP5" s="233"/>
      <c r="BQ5" s="763" t="s">
        <v>380</v>
      </c>
      <c r="BR5" s="764"/>
      <c r="BS5" s="764"/>
      <c r="BT5" s="764"/>
      <c r="BU5" s="764"/>
      <c r="BV5" s="764"/>
      <c r="BW5" s="764"/>
      <c r="BX5" s="764"/>
      <c r="BY5" s="764"/>
      <c r="BZ5" s="764"/>
      <c r="CA5" s="764"/>
      <c r="CB5" s="764"/>
      <c r="CC5" s="764"/>
      <c r="CD5" s="764"/>
      <c r="CE5" s="764"/>
      <c r="CF5" s="764"/>
      <c r="CG5" s="765"/>
      <c r="CH5" s="769" t="s">
        <v>381</v>
      </c>
      <c r="CI5" s="770"/>
      <c r="CJ5" s="770"/>
      <c r="CK5" s="770"/>
      <c r="CL5" s="771"/>
      <c r="CM5" s="769" t="s">
        <v>382</v>
      </c>
      <c r="CN5" s="770"/>
      <c r="CO5" s="770"/>
      <c r="CP5" s="770"/>
      <c r="CQ5" s="771"/>
      <c r="CR5" s="769" t="s">
        <v>383</v>
      </c>
      <c r="CS5" s="770"/>
      <c r="CT5" s="770"/>
      <c r="CU5" s="770"/>
      <c r="CV5" s="771"/>
      <c r="CW5" s="769" t="s">
        <v>384</v>
      </c>
      <c r="CX5" s="770"/>
      <c r="CY5" s="770"/>
      <c r="CZ5" s="770"/>
      <c r="DA5" s="771"/>
      <c r="DB5" s="769" t="s">
        <v>385</v>
      </c>
      <c r="DC5" s="770"/>
      <c r="DD5" s="770"/>
      <c r="DE5" s="770"/>
      <c r="DF5" s="771"/>
      <c r="DG5" s="799" t="s">
        <v>386</v>
      </c>
      <c r="DH5" s="800"/>
      <c r="DI5" s="800"/>
      <c r="DJ5" s="800"/>
      <c r="DK5" s="801"/>
      <c r="DL5" s="799" t="s">
        <v>387</v>
      </c>
      <c r="DM5" s="800"/>
      <c r="DN5" s="800"/>
      <c r="DO5" s="800"/>
      <c r="DP5" s="801"/>
      <c r="DQ5" s="769" t="s">
        <v>388</v>
      </c>
      <c r="DR5" s="770"/>
      <c r="DS5" s="770"/>
      <c r="DT5" s="770"/>
      <c r="DU5" s="771"/>
      <c r="DV5" s="769" t="s">
        <v>379</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389</v>
      </c>
      <c r="C7" s="786"/>
      <c r="D7" s="786"/>
      <c r="E7" s="786"/>
      <c r="F7" s="786"/>
      <c r="G7" s="786"/>
      <c r="H7" s="786"/>
      <c r="I7" s="786"/>
      <c r="J7" s="786"/>
      <c r="K7" s="786"/>
      <c r="L7" s="786"/>
      <c r="M7" s="786"/>
      <c r="N7" s="786"/>
      <c r="O7" s="786"/>
      <c r="P7" s="787"/>
      <c r="Q7" s="788">
        <v>28754</v>
      </c>
      <c r="R7" s="789"/>
      <c r="S7" s="789"/>
      <c r="T7" s="789"/>
      <c r="U7" s="789"/>
      <c r="V7" s="789">
        <v>27704</v>
      </c>
      <c r="W7" s="789"/>
      <c r="X7" s="789"/>
      <c r="Y7" s="789"/>
      <c r="Z7" s="789"/>
      <c r="AA7" s="789">
        <v>1050</v>
      </c>
      <c r="AB7" s="789"/>
      <c r="AC7" s="789"/>
      <c r="AD7" s="789"/>
      <c r="AE7" s="790"/>
      <c r="AF7" s="791">
        <v>973</v>
      </c>
      <c r="AG7" s="792"/>
      <c r="AH7" s="792"/>
      <c r="AI7" s="792"/>
      <c r="AJ7" s="793"/>
      <c r="AK7" s="794">
        <v>1711</v>
      </c>
      <c r="AL7" s="795"/>
      <c r="AM7" s="795"/>
      <c r="AN7" s="795"/>
      <c r="AO7" s="795"/>
      <c r="AP7" s="795">
        <v>20243</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615</v>
      </c>
      <c r="BT7" s="783"/>
      <c r="BU7" s="783"/>
      <c r="BV7" s="783"/>
      <c r="BW7" s="783"/>
      <c r="BX7" s="783"/>
      <c r="BY7" s="783"/>
      <c r="BZ7" s="783"/>
      <c r="CA7" s="783"/>
      <c r="CB7" s="783"/>
      <c r="CC7" s="783"/>
      <c r="CD7" s="783"/>
      <c r="CE7" s="783"/>
      <c r="CF7" s="783"/>
      <c r="CG7" s="798"/>
      <c r="CH7" s="779">
        <v>-5</v>
      </c>
      <c r="CI7" s="780"/>
      <c r="CJ7" s="780"/>
      <c r="CK7" s="780"/>
      <c r="CL7" s="781"/>
      <c r="CM7" s="779">
        <v>52</v>
      </c>
      <c r="CN7" s="780"/>
      <c r="CO7" s="780"/>
      <c r="CP7" s="780"/>
      <c r="CQ7" s="781"/>
      <c r="CR7" s="779">
        <v>10</v>
      </c>
      <c r="CS7" s="780"/>
      <c r="CT7" s="780"/>
      <c r="CU7" s="780"/>
      <c r="CV7" s="781"/>
      <c r="CW7" s="779" t="s">
        <v>613</v>
      </c>
      <c r="CX7" s="780"/>
      <c r="CY7" s="780"/>
      <c r="CZ7" s="780"/>
      <c r="DA7" s="781"/>
      <c r="DB7" s="779" t="s">
        <v>613</v>
      </c>
      <c r="DC7" s="780"/>
      <c r="DD7" s="780"/>
      <c r="DE7" s="780"/>
      <c r="DF7" s="781"/>
      <c r="DG7" s="779" t="s">
        <v>613</v>
      </c>
      <c r="DH7" s="780"/>
      <c r="DI7" s="780"/>
      <c r="DJ7" s="780"/>
      <c r="DK7" s="781"/>
      <c r="DL7" s="779" t="s">
        <v>614</v>
      </c>
      <c r="DM7" s="780"/>
      <c r="DN7" s="780"/>
      <c r="DO7" s="780"/>
      <c r="DP7" s="781"/>
      <c r="DQ7" s="779" t="s">
        <v>613</v>
      </c>
      <c r="DR7" s="780"/>
      <c r="DS7" s="780"/>
      <c r="DT7" s="780"/>
      <c r="DU7" s="781"/>
      <c r="DV7" s="782"/>
      <c r="DW7" s="783"/>
      <c r="DX7" s="783"/>
      <c r="DY7" s="783"/>
      <c r="DZ7" s="784"/>
      <c r="EA7" s="234"/>
    </row>
    <row r="8" spans="1:131" s="235" customFormat="1" ht="26.25" customHeight="1" x14ac:dyDescent="0.2">
      <c r="A8" s="238">
        <v>2</v>
      </c>
      <c r="B8" s="816" t="s">
        <v>390</v>
      </c>
      <c r="C8" s="817"/>
      <c r="D8" s="817"/>
      <c r="E8" s="817"/>
      <c r="F8" s="817"/>
      <c r="G8" s="817"/>
      <c r="H8" s="817"/>
      <c r="I8" s="817"/>
      <c r="J8" s="817"/>
      <c r="K8" s="817"/>
      <c r="L8" s="817"/>
      <c r="M8" s="817"/>
      <c r="N8" s="817"/>
      <c r="O8" s="817"/>
      <c r="P8" s="818"/>
      <c r="Q8" s="819">
        <v>6</v>
      </c>
      <c r="R8" s="820"/>
      <c r="S8" s="820"/>
      <c r="T8" s="820"/>
      <c r="U8" s="820"/>
      <c r="V8" s="820">
        <v>5</v>
      </c>
      <c r="W8" s="820"/>
      <c r="X8" s="820"/>
      <c r="Y8" s="820"/>
      <c r="Z8" s="820"/>
      <c r="AA8" s="820">
        <v>2</v>
      </c>
      <c r="AB8" s="820"/>
      <c r="AC8" s="820"/>
      <c r="AD8" s="820"/>
      <c r="AE8" s="821"/>
      <c r="AF8" s="822">
        <v>2</v>
      </c>
      <c r="AG8" s="823"/>
      <c r="AH8" s="823"/>
      <c r="AI8" s="823"/>
      <c r="AJ8" s="824"/>
      <c r="AK8" s="805" t="s">
        <v>581</v>
      </c>
      <c r="AL8" s="806"/>
      <c r="AM8" s="806"/>
      <c r="AN8" s="806"/>
      <c r="AO8" s="806"/>
      <c r="AP8" s="806">
        <v>0</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391</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392</v>
      </c>
      <c r="B23" s="825" t="s">
        <v>393</v>
      </c>
      <c r="C23" s="826"/>
      <c r="D23" s="826"/>
      <c r="E23" s="826"/>
      <c r="F23" s="826"/>
      <c r="G23" s="826"/>
      <c r="H23" s="826"/>
      <c r="I23" s="826"/>
      <c r="J23" s="826"/>
      <c r="K23" s="826"/>
      <c r="L23" s="826"/>
      <c r="M23" s="826"/>
      <c r="N23" s="826"/>
      <c r="O23" s="826"/>
      <c r="P23" s="827"/>
      <c r="Q23" s="828">
        <v>28757</v>
      </c>
      <c r="R23" s="829"/>
      <c r="S23" s="829"/>
      <c r="T23" s="829"/>
      <c r="U23" s="829"/>
      <c r="V23" s="829">
        <v>27705</v>
      </c>
      <c r="W23" s="829"/>
      <c r="X23" s="829"/>
      <c r="Y23" s="829"/>
      <c r="Z23" s="829"/>
      <c r="AA23" s="829">
        <v>1052</v>
      </c>
      <c r="AB23" s="829"/>
      <c r="AC23" s="829"/>
      <c r="AD23" s="829"/>
      <c r="AE23" s="830"/>
      <c r="AF23" s="831">
        <v>975</v>
      </c>
      <c r="AG23" s="829"/>
      <c r="AH23" s="829"/>
      <c r="AI23" s="829"/>
      <c r="AJ23" s="832"/>
      <c r="AK23" s="833"/>
      <c r="AL23" s="834"/>
      <c r="AM23" s="834"/>
      <c r="AN23" s="834"/>
      <c r="AO23" s="834"/>
      <c r="AP23" s="829">
        <v>20243</v>
      </c>
      <c r="AQ23" s="829"/>
      <c r="AR23" s="829"/>
      <c r="AS23" s="829"/>
      <c r="AT23" s="829"/>
      <c r="AU23" s="845"/>
      <c r="AV23" s="845"/>
      <c r="AW23" s="845"/>
      <c r="AX23" s="845"/>
      <c r="AY23" s="846"/>
      <c r="AZ23" s="847" t="s">
        <v>394</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395</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396</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372</v>
      </c>
      <c r="B26" s="764"/>
      <c r="C26" s="764"/>
      <c r="D26" s="764"/>
      <c r="E26" s="764"/>
      <c r="F26" s="764"/>
      <c r="G26" s="764"/>
      <c r="H26" s="764"/>
      <c r="I26" s="764"/>
      <c r="J26" s="764"/>
      <c r="K26" s="764"/>
      <c r="L26" s="764"/>
      <c r="M26" s="764"/>
      <c r="N26" s="764"/>
      <c r="O26" s="764"/>
      <c r="P26" s="765"/>
      <c r="Q26" s="769" t="s">
        <v>397</v>
      </c>
      <c r="R26" s="770"/>
      <c r="S26" s="770"/>
      <c r="T26" s="770"/>
      <c r="U26" s="771"/>
      <c r="V26" s="769" t="s">
        <v>398</v>
      </c>
      <c r="W26" s="770"/>
      <c r="X26" s="770"/>
      <c r="Y26" s="770"/>
      <c r="Z26" s="771"/>
      <c r="AA26" s="769" t="s">
        <v>399</v>
      </c>
      <c r="AB26" s="770"/>
      <c r="AC26" s="770"/>
      <c r="AD26" s="770"/>
      <c r="AE26" s="770"/>
      <c r="AF26" s="850" t="s">
        <v>400</v>
      </c>
      <c r="AG26" s="851"/>
      <c r="AH26" s="851"/>
      <c r="AI26" s="851"/>
      <c r="AJ26" s="852"/>
      <c r="AK26" s="770" t="s">
        <v>401</v>
      </c>
      <c r="AL26" s="770"/>
      <c r="AM26" s="770"/>
      <c r="AN26" s="770"/>
      <c r="AO26" s="771"/>
      <c r="AP26" s="769" t="s">
        <v>402</v>
      </c>
      <c r="AQ26" s="770"/>
      <c r="AR26" s="770"/>
      <c r="AS26" s="770"/>
      <c r="AT26" s="771"/>
      <c r="AU26" s="769" t="s">
        <v>403</v>
      </c>
      <c r="AV26" s="770"/>
      <c r="AW26" s="770"/>
      <c r="AX26" s="770"/>
      <c r="AY26" s="771"/>
      <c r="AZ26" s="769" t="s">
        <v>404</v>
      </c>
      <c r="BA26" s="770"/>
      <c r="BB26" s="770"/>
      <c r="BC26" s="770"/>
      <c r="BD26" s="771"/>
      <c r="BE26" s="769" t="s">
        <v>379</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405</v>
      </c>
      <c r="C28" s="786"/>
      <c r="D28" s="786"/>
      <c r="E28" s="786"/>
      <c r="F28" s="786"/>
      <c r="G28" s="786"/>
      <c r="H28" s="786"/>
      <c r="I28" s="786"/>
      <c r="J28" s="786"/>
      <c r="K28" s="786"/>
      <c r="L28" s="786"/>
      <c r="M28" s="786"/>
      <c r="N28" s="786"/>
      <c r="O28" s="786"/>
      <c r="P28" s="787"/>
      <c r="Q28" s="858">
        <v>6187</v>
      </c>
      <c r="R28" s="859"/>
      <c r="S28" s="859"/>
      <c r="T28" s="859"/>
      <c r="U28" s="859"/>
      <c r="V28" s="859">
        <v>6110</v>
      </c>
      <c r="W28" s="859"/>
      <c r="X28" s="859"/>
      <c r="Y28" s="859"/>
      <c r="Z28" s="859"/>
      <c r="AA28" s="859">
        <v>77</v>
      </c>
      <c r="AB28" s="859"/>
      <c r="AC28" s="859"/>
      <c r="AD28" s="859"/>
      <c r="AE28" s="860"/>
      <c r="AF28" s="861">
        <v>75</v>
      </c>
      <c r="AG28" s="859"/>
      <c r="AH28" s="859"/>
      <c r="AI28" s="859"/>
      <c r="AJ28" s="862"/>
      <c r="AK28" s="863">
        <v>518</v>
      </c>
      <c r="AL28" s="864"/>
      <c r="AM28" s="864"/>
      <c r="AN28" s="864"/>
      <c r="AO28" s="864"/>
      <c r="AP28" s="864" t="s">
        <v>581</v>
      </c>
      <c r="AQ28" s="864"/>
      <c r="AR28" s="864"/>
      <c r="AS28" s="864"/>
      <c r="AT28" s="864"/>
      <c r="AU28" s="864" t="s">
        <v>581</v>
      </c>
      <c r="AV28" s="864"/>
      <c r="AW28" s="864"/>
      <c r="AX28" s="864"/>
      <c r="AY28" s="864"/>
      <c r="AZ28" s="865" t="s">
        <v>583</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406</v>
      </c>
      <c r="C29" s="817"/>
      <c r="D29" s="817"/>
      <c r="E29" s="817"/>
      <c r="F29" s="817"/>
      <c r="G29" s="817"/>
      <c r="H29" s="817"/>
      <c r="I29" s="817"/>
      <c r="J29" s="817"/>
      <c r="K29" s="817"/>
      <c r="L29" s="817"/>
      <c r="M29" s="817"/>
      <c r="N29" s="817"/>
      <c r="O29" s="817"/>
      <c r="P29" s="818"/>
      <c r="Q29" s="819">
        <v>7742</v>
      </c>
      <c r="R29" s="820"/>
      <c r="S29" s="820"/>
      <c r="T29" s="820"/>
      <c r="U29" s="820"/>
      <c r="V29" s="820">
        <v>7401</v>
      </c>
      <c r="W29" s="820"/>
      <c r="X29" s="820"/>
      <c r="Y29" s="820"/>
      <c r="Z29" s="820"/>
      <c r="AA29" s="820">
        <v>341</v>
      </c>
      <c r="AB29" s="820"/>
      <c r="AC29" s="820"/>
      <c r="AD29" s="820"/>
      <c r="AE29" s="821"/>
      <c r="AF29" s="822">
        <v>341</v>
      </c>
      <c r="AG29" s="823"/>
      <c r="AH29" s="823"/>
      <c r="AI29" s="823"/>
      <c r="AJ29" s="824"/>
      <c r="AK29" s="870">
        <v>1234</v>
      </c>
      <c r="AL29" s="866"/>
      <c r="AM29" s="866"/>
      <c r="AN29" s="866"/>
      <c r="AO29" s="866"/>
      <c r="AP29" s="866" t="s">
        <v>581</v>
      </c>
      <c r="AQ29" s="866"/>
      <c r="AR29" s="866"/>
      <c r="AS29" s="866"/>
      <c r="AT29" s="866"/>
      <c r="AU29" s="866" t="s">
        <v>582</v>
      </c>
      <c r="AV29" s="866"/>
      <c r="AW29" s="866"/>
      <c r="AX29" s="866"/>
      <c r="AY29" s="866"/>
      <c r="AZ29" s="867" t="s">
        <v>581</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407</v>
      </c>
      <c r="C30" s="817"/>
      <c r="D30" s="817"/>
      <c r="E30" s="817"/>
      <c r="F30" s="817"/>
      <c r="G30" s="817"/>
      <c r="H30" s="817"/>
      <c r="I30" s="817"/>
      <c r="J30" s="817"/>
      <c r="K30" s="817"/>
      <c r="L30" s="817"/>
      <c r="M30" s="817"/>
      <c r="N30" s="817"/>
      <c r="O30" s="817"/>
      <c r="P30" s="818"/>
      <c r="Q30" s="819">
        <v>1524</v>
      </c>
      <c r="R30" s="820"/>
      <c r="S30" s="820"/>
      <c r="T30" s="820"/>
      <c r="U30" s="820"/>
      <c r="V30" s="820">
        <v>1509</v>
      </c>
      <c r="W30" s="820"/>
      <c r="X30" s="820"/>
      <c r="Y30" s="820"/>
      <c r="Z30" s="820"/>
      <c r="AA30" s="820">
        <v>15</v>
      </c>
      <c r="AB30" s="820"/>
      <c r="AC30" s="820"/>
      <c r="AD30" s="820"/>
      <c r="AE30" s="821"/>
      <c r="AF30" s="822">
        <v>15</v>
      </c>
      <c r="AG30" s="823"/>
      <c r="AH30" s="823"/>
      <c r="AI30" s="823"/>
      <c r="AJ30" s="824"/>
      <c r="AK30" s="870">
        <v>951</v>
      </c>
      <c r="AL30" s="866"/>
      <c r="AM30" s="866"/>
      <c r="AN30" s="866"/>
      <c r="AO30" s="866"/>
      <c r="AP30" s="866" t="s">
        <v>581</v>
      </c>
      <c r="AQ30" s="866"/>
      <c r="AR30" s="866"/>
      <c r="AS30" s="866"/>
      <c r="AT30" s="866"/>
      <c r="AU30" s="866" t="s">
        <v>581</v>
      </c>
      <c r="AV30" s="866"/>
      <c r="AW30" s="866"/>
      <c r="AX30" s="866"/>
      <c r="AY30" s="866"/>
      <c r="AZ30" s="867" t="s">
        <v>581</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408</v>
      </c>
      <c r="C31" s="817"/>
      <c r="D31" s="817"/>
      <c r="E31" s="817"/>
      <c r="F31" s="817"/>
      <c r="G31" s="817"/>
      <c r="H31" s="817"/>
      <c r="I31" s="817"/>
      <c r="J31" s="817"/>
      <c r="K31" s="817"/>
      <c r="L31" s="817"/>
      <c r="M31" s="817"/>
      <c r="N31" s="817"/>
      <c r="O31" s="817"/>
      <c r="P31" s="818"/>
      <c r="Q31" s="819">
        <v>1661</v>
      </c>
      <c r="R31" s="820"/>
      <c r="S31" s="820"/>
      <c r="T31" s="820"/>
      <c r="U31" s="820"/>
      <c r="V31" s="820">
        <v>1425</v>
      </c>
      <c r="W31" s="820"/>
      <c r="X31" s="820"/>
      <c r="Y31" s="820"/>
      <c r="Z31" s="820"/>
      <c r="AA31" s="820">
        <v>236</v>
      </c>
      <c r="AB31" s="820"/>
      <c r="AC31" s="820"/>
      <c r="AD31" s="820"/>
      <c r="AE31" s="821"/>
      <c r="AF31" s="822">
        <v>2037</v>
      </c>
      <c r="AG31" s="823"/>
      <c r="AH31" s="823"/>
      <c r="AI31" s="823"/>
      <c r="AJ31" s="824"/>
      <c r="AK31" s="870">
        <v>189</v>
      </c>
      <c r="AL31" s="866"/>
      <c r="AM31" s="866"/>
      <c r="AN31" s="866"/>
      <c r="AO31" s="866"/>
      <c r="AP31" s="866">
        <v>1162</v>
      </c>
      <c r="AQ31" s="866"/>
      <c r="AR31" s="866"/>
      <c r="AS31" s="866"/>
      <c r="AT31" s="866"/>
      <c r="AU31" s="866">
        <v>1</v>
      </c>
      <c r="AV31" s="866"/>
      <c r="AW31" s="866"/>
      <c r="AX31" s="866"/>
      <c r="AY31" s="866"/>
      <c r="AZ31" s="867" t="s">
        <v>581</v>
      </c>
      <c r="BA31" s="867"/>
      <c r="BB31" s="867"/>
      <c r="BC31" s="867"/>
      <c r="BD31" s="867"/>
      <c r="BE31" s="868" t="s">
        <v>409</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410</v>
      </c>
      <c r="C32" s="817"/>
      <c r="D32" s="817"/>
      <c r="E32" s="817"/>
      <c r="F32" s="817"/>
      <c r="G32" s="817"/>
      <c r="H32" s="817"/>
      <c r="I32" s="817"/>
      <c r="J32" s="817"/>
      <c r="K32" s="817"/>
      <c r="L32" s="817"/>
      <c r="M32" s="817"/>
      <c r="N32" s="817"/>
      <c r="O32" s="817"/>
      <c r="P32" s="818"/>
      <c r="Q32" s="819">
        <v>523</v>
      </c>
      <c r="R32" s="820"/>
      <c r="S32" s="820"/>
      <c r="T32" s="820"/>
      <c r="U32" s="820"/>
      <c r="V32" s="820">
        <v>485</v>
      </c>
      <c r="W32" s="820"/>
      <c r="X32" s="820"/>
      <c r="Y32" s="820"/>
      <c r="Z32" s="820"/>
      <c r="AA32" s="820">
        <v>38</v>
      </c>
      <c r="AB32" s="820"/>
      <c r="AC32" s="820"/>
      <c r="AD32" s="820"/>
      <c r="AE32" s="821"/>
      <c r="AF32" s="822">
        <v>43</v>
      </c>
      <c r="AG32" s="823"/>
      <c r="AH32" s="823"/>
      <c r="AI32" s="823"/>
      <c r="AJ32" s="824"/>
      <c r="AK32" s="870">
        <v>351</v>
      </c>
      <c r="AL32" s="866"/>
      <c r="AM32" s="866"/>
      <c r="AN32" s="866"/>
      <c r="AO32" s="866"/>
      <c r="AP32" s="866">
        <v>1615</v>
      </c>
      <c r="AQ32" s="866"/>
      <c r="AR32" s="866"/>
      <c r="AS32" s="866"/>
      <c r="AT32" s="866"/>
      <c r="AU32" s="866">
        <v>1427</v>
      </c>
      <c r="AV32" s="866"/>
      <c r="AW32" s="866"/>
      <c r="AX32" s="866"/>
      <c r="AY32" s="866"/>
      <c r="AZ32" s="867" t="s">
        <v>581</v>
      </c>
      <c r="BA32" s="867"/>
      <c r="BB32" s="867"/>
      <c r="BC32" s="867"/>
      <c r="BD32" s="867"/>
      <c r="BE32" s="868" t="s">
        <v>411</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412</v>
      </c>
      <c r="C33" s="817"/>
      <c r="D33" s="817"/>
      <c r="E33" s="817"/>
      <c r="F33" s="817"/>
      <c r="G33" s="817"/>
      <c r="H33" s="817"/>
      <c r="I33" s="817"/>
      <c r="J33" s="817"/>
      <c r="K33" s="817"/>
      <c r="L33" s="817"/>
      <c r="M33" s="817"/>
      <c r="N33" s="817"/>
      <c r="O33" s="817"/>
      <c r="P33" s="818"/>
      <c r="Q33" s="819">
        <v>1320</v>
      </c>
      <c r="R33" s="820"/>
      <c r="S33" s="820"/>
      <c r="T33" s="820"/>
      <c r="U33" s="820"/>
      <c r="V33" s="820">
        <v>1326</v>
      </c>
      <c r="W33" s="820"/>
      <c r="X33" s="820"/>
      <c r="Y33" s="820"/>
      <c r="Z33" s="820"/>
      <c r="AA33" s="820">
        <v>-7</v>
      </c>
      <c r="AB33" s="820"/>
      <c r="AC33" s="820"/>
      <c r="AD33" s="820"/>
      <c r="AE33" s="821"/>
      <c r="AF33" s="822">
        <v>117</v>
      </c>
      <c r="AG33" s="823"/>
      <c r="AH33" s="823"/>
      <c r="AI33" s="823"/>
      <c r="AJ33" s="824"/>
      <c r="AK33" s="870">
        <v>418</v>
      </c>
      <c r="AL33" s="866"/>
      <c r="AM33" s="866"/>
      <c r="AN33" s="866"/>
      <c r="AO33" s="866"/>
      <c r="AP33" s="866">
        <v>682</v>
      </c>
      <c r="AQ33" s="866"/>
      <c r="AR33" s="866"/>
      <c r="AS33" s="866"/>
      <c r="AT33" s="866"/>
      <c r="AU33" s="866">
        <v>527</v>
      </c>
      <c r="AV33" s="866"/>
      <c r="AW33" s="866"/>
      <c r="AX33" s="866"/>
      <c r="AY33" s="866"/>
      <c r="AZ33" s="867" t="s">
        <v>581</v>
      </c>
      <c r="BA33" s="867"/>
      <c r="BB33" s="867"/>
      <c r="BC33" s="867"/>
      <c r="BD33" s="867"/>
      <c r="BE33" s="868" t="s">
        <v>411</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413</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392</v>
      </c>
      <c r="B63" s="825" t="s">
        <v>414</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2628</v>
      </c>
      <c r="AG63" s="880"/>
      <c r="AH63" s="880"/>
      <c r="AI63" s="880"/>
      <c r="AJ63" s="881"/>
      <c r="AK63" s="882"/>
      <c r="AL63" s="877"/>
      <c r="AM63" s="877"/>
      <c r="AN63" s="877"/>
      <c r="AO63" s="877"/>
      <c r="AP63" s="880">
        <v>3459</v>
      </c>
      <c r="AQ63" s="880"/>
      <c r="AR63" s="880"/>
      <c r="AS63" s="880"/>
      <c r="AT63" s="880"/>
      <c r="AU63" s="880">
        <v>1955</v>
      </c>
      <c r="AV63" s="880"/>
      <c r="AW63" s="880"/>
      <c r="AX63" s="880"/>
      <c r="AY63" s="880"/>
      <c r="AZ63" s="884"/>
      <c r="BA63" s="884"/>
      <c r="BB63" s="884"/>
      <c r="BC63" s="884"/>
      <c r="BD63" s="884"/>
      <c r="BE63" s="885"/>
      <c r="BF63" s="885"/>
      <c r="BG63" s="885"/>
      <c r="BH63" s="885"/>
      <c r="BI63" s="886"/>
      <c r="BJ63" s="887" t="s">
        <v>394</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415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416</v>
      </c>
      <c r="B66" s="764"/>
      <c r="C66" s="764"/>
      <c r="D66" s="764"/>
      <c r="E66" s="764"/>
      <c r="F66" s="764"/>
      <c r="G66" s="764"/>
      <c r="H66" s="764"/>
      <c r="I66" s="764"/>
      <c r="J66" s="764"/>
      <c r="K66" s="764"/>
      <c r="L66" s="764"/>
      <c r="M66" s="764"/>
      <c r="N66" s="764"/>
      <c r="O66" s="764"/>
      <c r="P66" s="765"/>
      <c r="Q66" s="769" t="s">
        <v>397</v>
      </c>
      <c r="R66" s="770"/>
      <c r="S66" s="770"/>
      <c r="T66" s="770"/>
      <c r="U66" s="771"/>
      <c r="V66" s="769" t="s">
        <v>417</v>
      </c>
      <c r="W66" s="770"/>
      <c r="X66" s="770"/>
      <c r="Y66" s="770"/>
      <c r="Z66" s="771"/>
      <c r="AA66" s="769" t="s">
        <v>418</v>
      </c>
      <c r="AB66" s="770"/>
      <c r="AC66" s="770"/>
      <c r="AD66" s="770"/>
      <c r="AE66" s="771"/>
      <c r="AF66" s="890" t="s">
        <v>419</v>
      </c>
      <c r="AG66" s="851"/>
      <c r="AH66" s="851"/>
      <c r="AI66" s="851"/>
      <c r="AJ66" s="891"/>
      <c r="AK66" s="769" t="s">
        <v>420</v>
      </c>
      <c r="AL66" s="764"/>
      <c r="AM66" s="764"/>
      <c r="AN66" s="764"/>
      <c r="AO66" s="765"/>
      <c r="AP66" s="769" t="s">
        <v>421</v>
      </c>
      <c r="AQ66" s="770"/>
      <c r="AR66" s="770"/>
      <c r="AS66" s="770"/>
      <c r="AT66" s="771"/>
      <c r="AU66" s="769" t="s">
        <v>422</v>
      </c>
      <c r="AV66" s="770"/>
      <c r="AW66" s="770"/>
      <c r="AX66" s="770"/>
      <c r="AY66" s="771"/>
      <c r="AZ66" s="769" t="s">
        <v>379</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584</v>
      </c>
      <c r="C68" s="906"/>
      <c r="D68" s="906"/>
      <c r="E68" s="906"/>
      <c r="F68" s="906"/>
      <c r="G68" s="906"/>
      <c r="H68" s="906"/>
      <c r="I68" s="906"/>
      <c r="J68" s="906"/>
      <c r="K68" s="906"/>
      <c r="L68" s="906"/>
      <c r="M68" s="906"/>
      <c r="N68" s="906"/>
      <c r="O68" s="906"/>
      <c r="P68" s="907"/>
      <c r="Q68" s="908" t="s">
        <v>581</v>
      </c>
      <c r="R68" s="902"/>
      <c r="S68" s="902"/>
      <c r="T68" s="902"/>
      <c r="U68" s="902"/>
      <c r="V68" s="902" t="s">
        <v>581</v>
      </c>
      <c r="W68" s="902"/>
      <c r="X68" s="902"/>
      <c r="Y68" s="902"/>
      <c r="Z68" s="902"/>
      <c r="AA68" s="902" t="s">
        <v>601</v>
      </c>
      <c r="AB68" s="902"/>
      <c r="AC68" s="902"/>
      <c r="AD68" s="902"/>
      <c r="AE68" s="902"/>
      <c r="AF68" s="902" t="s">
        <v>602</v>
      </c>
      <c r="AG68" s="902"/>
      <c r="AH68" s="902"/>
      <c r="AI68" s="902"/>
      <c r="AJ68" s="902"/>
      <c r="AK68" s="902" t="s">
        <v>581</v>
      </c>
      <c r="AL68" s="902"/>
      <c r="AM68" s="902"/>
      <c r="AN68" s="902"/>
      <c r="AO68" s="902"/>
      <c r="AP68" s="902">
        <v>140</v>
      </c>
      <c r="AQ68" s="902"/>
      <c r="AR68" s="902"/>
      <c r="AS68" s="902"/>
      <c r="AT68" s="902"/>
      <c r="AU68" s="902" t="s">
        <v>612</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585</v>
      </c>
      <c r="C69" s="910"/>
      <c r="D69" s="910"/>
      <c r="E69" s="910"/>
      <c r="F69" s="910"/>
      <c r="G69" s="910"/>
      <c r="H69" s="910"/>
      <c r="I69" s="910"/>
      <c r="J69" s="910"/>
      <c r="K69" s="910"/>
      <c r="L69" s="910"/>
      <c r="M69" s="910"/>
      <c r="N69" s="910"/>
      <c r="O69" s="910"/>
      <c r="P69" s="911"/>
      <c r="Q69" s="912">
        <v>237</v>
      </c>
      <c r="R69" s="866"/>
      <c r="S69" s="866"/>
      <c r="T69" s="866"/>
      <c r="U69" s="866"/>
      <c r="V69" s="866">
        <v>226</v>
      </c>
      <c r="W69" s="866"/>
      <c r="X69" s="866"/>
      <c r="Y69" s="866"/>
      <c r="Z69" s="866"/>
      <c r="AA69" s="866">
        <v>10</v>
      </c>
      <c r="AB69" s="866"/>
      <c r="AC69" s="866"/>
      <c r="AD69" s="866"/>
      <c r="AE69" s="866"/>
      <c r="AF69" s="866">
        <v>10</v>
      </c>
      <c r="AG69" s="866"/>
      <c r="AH69" s="866"/>
      <c r="AI69" s="866"/>
      <c r="AJ69" s="866"/>
      <c r="AK69" s="866">
        <v>8</v>
      </c>
      <c r="AL69" s="866"/>
      <c r="AM69" s="866"/>
      <c r="AN69" s="866"/>
      <c r="AO69" s="866"/>
      <c r="AP69" s="866" t="s">
        <v>603</v>
      </c>
      <c r="AQ69" s="866"/>
      <c r="AR69" s="866"/>
      <c r="AS69" s="866"/>
      <c r="AT69" s="866"/>
      <c r="AU69" s="866" t="s">
        <v>603</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586</v>
      </c>
      <c r="C70" s="910"/>
      <c r="D70" s="910"/>
      <c r="E70" s="910"/>
      <c r="F70" s="910"/>
      <c r="G70" s="910"/>
      <c r="H70" s="910"/>
      <c r="I70" s="910"/>
      <c r="J70" s="910"/>
      <c r="K70" s="910"/>
      <c r="L70" s="910"/>
      <c r="M70" s="910"/>
      <c r="N70" s="910"/>
      <c r="O70" s="910"/>
      <c r="P70" s="911"/>
      <c r="Q70" s="912">
        <v>450</v>
      </c>
      <c r="R70" s="866"/>
      <c r="S70" s="866"/>
      <c r="T70" s="866"/>
      <c r="U70" s="866"/>
      <c r="V70" s="866">
        <v>438</v>
      </c>
      <c r="W70" s="866"/>
      <c r="X70" s="866"/>
      <c r="Y70" s="866"/>
      <c r="Z70" s="866"/>
      <c r="AA70" s="866">
        <v>12</v>
      </c>
      <c r="AB70" s="866"/>
      <c r="AC70" s="866"/>
      <c r="AD70" s="866"/>
      <c r="AE70" s="866"/>
      <c r="AF70" s="866">
        <v>12</v>
      </c>
      <c r="AG70" s="866"/>
      <c r="AH70" s="866"/>
      <c r="AI70" s="866"/>
      <c r="AJ70" s="866"/>
      <c r="AK70" s="866">
        <v>28</v>
      </c>
      <c r="AL70" s="866"/>
      <c r="AM70" s="866"/>
      <c r="AN70" s="866"/>
      <c r="AO70" s="866"/>
      <c r="AP70" s="866" t="s">
        <v>603</v>
      </c>
      <c r="AQ70" s="866"/>
      <c r="AR70" s="866"/>
      <c r="AS70" s="866"/>
      <c r="AT70" s="866"/>
      <c r="AU70" s="866" t="s">
        <v>604</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587</v>
      </c>
      <c r="C71" s="910"/>
      <c r="D71" s="910"/>
      <c r="E71" s="910"/>
      <c r="F71" s="910"/>
      <c r="G71" s="910"/>
      <c r="H71" s="910"/>
      <c r="I71" s="910"/>
      <c r="J71" s="910"/>
      <c r="K71" s="910"/>
      <c r="L71" s="910"/>
      <c r="M71" s="910"/>
      <c r="N71" s="910"/>
      <c r="O71" s="910"/>
      <c r="P71" s="911"/>
      <c r="Q71" s="912">
        <v>414</v>
      </c>
      <c r="R71" s="866"/>
      <c r="S71" s="866"/>
      <c r="T71" s="866"/>
      <c r="U71" s="866"/>
      <c r="V71" s="866">
        <v>406</v>
      </c>
      <c r="W71" s="866"/>
      <c r="X71" s="866"/>
      <c r="Y71" s="866"/>
      <c r="Z71" s="866"/>
      <c r="AA71" s="866">
        <v>8</v>
      </c>
      <c r="AB71" s="866"/>
      <c r="AC71" s="866"/>
      <c r="AD71" s="866"/>
      <c r="AE71" s="866"/>
      <c r="AF71" s="866">
        <v>8</v>
      </c>
      <c r="AG71" s="866"/>
      <c r="AH71" s="866"/>
      <c r="AI71" s="866"/>
      <c r="AJ71" s="866"/>
      <c r="AK71" s="866">
        <v>15</v>
      </c>
      <c r="AL71" s="866"/>
      <c r="AM71" s="866"/>
      <c r="AN71" s="866"/>
      <c r="AO71" s="866"/>
      <c r="AP71" s="866" t="s">
        <v>603</v>
      </c>
      <c r="AQ71" s="866"/>
      <c r="AR71" s="866"/>
      <c r="AS71" s="866"/>
      <c r="AT71" s="866"/>
      <c r="AU71" s="866" t="s">
        <v>603</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588</v>
      </c>
      <c r="C72" s="910"/>
      <c r="D72" s="910"/>
      <c r="E72" s="910"/>
      <c r="F72" s="910"/>
      <c r="G72" s="910"/>
      <c r="H72" s="910"/>
      <c r="I72" s="910"/>
      <c r="J72" s="910"/>
      <c r="K72" s="910"/>
      <c r="L72" s="910"/>
      <c r="M72" s="910"/>
      <c r="N72" s="910"/>
      <c r="O72" s="910"/>
      <c r="P72" s="911"/>
      <c r="Q72" s="912">
        <v>43</v>
      </c>
      <c r="R72" s="866"/>
      <c r="S72" s="866"/>
      <c r="T72" s="866"/>
      <c r="U72" s="866"/>
      <c r="V72" s="866">
        <v>43</v>
      </c>
      <c r="W72" s="866"/>
      <c r="X72" s="866"/>
      <c r="Y72" s="866"/>
      <c r="Z72" s="866"/>
      <c r="AA72" s="866">
        <v>1</v>
      </c>
      <c r="AB72" s="866"/>
      <c r="AC72" s="866"/>
      <c r="AD72" s="866"/>
      <c r="AE72" s="866"/>
      <c r="AF72" s="866">
        <v>1</v>
      </c>
      <c r="AG72" s="866"/>
      <c r="AH72" s="866"/>
      <c r="AI72" s="866"/>
      <c r="AJ72" s="866"/>
      <c r="AK72" s="866">
        <v>8</v>
      </c>
      <c r="AL72" s="866"/>
      <c r="AM72" s="866"/>
      <c r="AN72" s="866"/>
      <c r="AO72" s="866"/>
      <c r="AP72" s="866" t="s">
        <v>603</v>
      </c>
      <c r="AQ72" s="866"/>
      <c r="AR72" s="866"/>
      <c r="AS72" s="866"/>
      <c r="AT72" s="866"/>
      <c r="AU72" s="866" t="s">
        <v>605</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589</v>
      </c>
      <c r="C73" s="910"/>
      <c r="D73" s="910"/>
      <c r="E73" s="910"/>
      <c r="F73" s="910"/>
      <c r="G73" s="910"/>
      <c r="H73" s="910"/>
      <c r="I73" s="910"/>
      <c r="J73" s="910"/>
      <c r="K73" s="910"/>
      <c r="L73" s="910"/>
      <c r="M73" s="910"/>
      <c r="N73" s="910"/>
      <c r="O73" s="910"/>
      <c r="P73" s="911"/>
      <c r="Q73" s="912">
        <v>295</v>
      </c>
      <c r="R73" s="866"/>
      <c r="S73" s="866"/>
      <c r="T73" s="866"/>
      <c r="U73" s="866"/>
      <c r="V73" s="866">
        <v>275</v>
      </c>
      <c r="W73" s="866"/>
      <c r="X73" s="866"/>
      <c r="Y73" s="866"/>
      <c r="Z73" s="866"/>
      <c r="AA73" s="866">
        <v>20</v>
      </c>
      <c r="AB73" s="866"/>
      <c r="AC73" s="866"/>
      <c r="AD73" s="866"/>
      <c r="AE73" s="866"/>
      <c r="AF73" s="866">
        <v>20</v>
      </c>
      <c r="AG73" s="866"/>
      <c r="AH73" s="866"/>
      <c r="AI73" s="866"/>
      <c r="AJ73" s="866"/>
      <c r="AK73" s="866">
        <v>84</v>
      </c>
      <c r="AL73" s="866"/>
      <c r="AM73" s="866"/>
      <c r="AN73" s="866"/>
      <c r="AO73" s="866"/>
      <c r="AP73" s="866" t="s">
        <v>605</v>
      </c>
      <c r="AQ73" s="866"/>
      <c r="AR73" s="866"/>
      <c r="AS73" s="866"/>
      <c r="AT73" s="866"/>
      <c r="AU73" s="866" t="s">
        <v>603</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590</v>
      </c>
      <c r="C74" s="910"/>
      <c r="D74" s="910"/>
      <c r="E74" s="910"/>
      <c r="F74" s="910"/>
      <c r="G74" s="910"/>
      <c r="H74" s="910"/>
      <c r="I74" s="910"/>
      <c r="J74" s="910"/>
      <c r="K74" s="910"/>
      <c r="L74" s="910"/>
      <c r="M74" s="910"/>
      <c r="N74" s="910"/>
      <c r="O74" s="910"/>
      <c r="P74" s="911"/>
      <c r="Q74" s="912">
        <v>66</v>
      </c>
      <c r="R74" s="866"/>
      <c r="S74" s="866"/>
      <c r="T74" s="866"/>
      <c r="U74" s="866"/>
      <c r="V74" s="866">
        <v>65</v>
      </c>
      <c r="W74" s="866"/>
      <c r="X74" s="866"/>
      <c r="Y74" s="866"/>
      <c r="Z74" s="866"/>
      <c r="AA74" s="866">
        <v>1</v>
      </c>
      <c r="AB74" s="866"/>
      <c r="AC74" s="866"/>
      <c r="AD74" s="866"/>
      <c r="AE74" s="866"/>
      <c r="AF74" s="866">
        <v>1</v>
      </c>
      <c r="AG74" s="866"/>
      <c r="AH74" s="866"/>
      <c r="AI74" s="866"/>
      <c r="AJ74" s="866"/>
      <c r="AK74" s="866" t="s">
        <v>603</v>
      </c>
      <c r="AL74" s="866"/>
      <c r="AM74" s="866"/>
      <c r="AN74" s="866"/>
      <c r="AO74" s="866"/>
      <c r="AP74" s="866" t="s">
        <v>603</v>
      </c>
      <c r="AQ74" s="866"/>
      <c r="AR74" s="866"/>
      <c r="AS74" s="866"/>
      <c r="AT74" s="866"/>
      <c r="AU74" s="866" t="s">
        <v>603</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591</v>
      </c>
      <c r="C75" s="910"/>
      <c r="D75" s="910"/>
      <c r="E75" s="910"/>
      <c r="F75" s="910"/>
      <c r="G75" s="910"/>
      <c r="H75" s="910"/>
      <c r="I75" s="910"/>
      <c r="J75" s="910"/>
      <c r="K75" s="910"/>
      <c r="L75" s="910"/>
      <c r="M75" s="910"/>
      <c r="N75" s="910"/>
      <c r="O75" s="910"/>
      <c r="P75" s="911"/>
      <c r="Q75" s="913">
        <v>54</v>
      </c>
      <c r="R75" s="914"/>
      <c r="S75" s="914"/>
      <c r="T75" s="914"/>
      <c r="U75" s="870"/>
      <c r="V75" s="915">
        <v>53</v>
      </c>
      <c r="W75" s="914"/>
      <c r="X75" s="914"/>
      <c r="Y75" s="914"/>
      <c r="Z75" s="870"/>
      <c r="AA75" s="915">
        <v>1</v>
      </c>
      <c r="AB75" s="914"/>
      <c r="AC75" s="914"/>
      <c r="AD75" s="914"/>
      <c r="AE75" s="870"/>
      <c r="AF75" s="915">
        <v>1</v>
      </c>
      <c r="AG75" s="914"/>
      <c r="AH75" s="914"/>
      <c r="AI75" s="914"/>
      <c r="AJ75" s="870"/>
      <c r="AK75" s="915" t="s">
        <v>603</v>
      </c>
      <c r="AL75" s="914"/>
      <c r="AM75" s="914"/>
      <c r="AN75" s="914"/>
      <c r="AO75" s="870"/>
      <c r="AP75" s="915" t="s">
        <v>603</v>
      </c>
      <c r="AQ75" s="914"/>
      <c r="AR75" s="914"/>
      <c r="AS75" s="914"/>
      <c r="AT75" s="870"/>
      <c r="AU75" s="915" t="s">
        <v>603</v>
      </c>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t="s">
        <v>592</v>
      </c>
      <c r="C76" s="910"/>
      <c r="D76" s="910"/>
      <c r="E76" s="910"/>
      <c r="F76" s="910"/>
      <c r="G76" s="910"/>
      <c r="H76" s="910"/>
      <c r="I76" s="910"/>
      <c r="J76" s="910"/>
      <c r="K76" s="910"/>
      <c r="L76" s="910"/>
      <c r="M76" s="910"/>
      <c r="N76" s="910"/>
      <c r="O76" s="910"/>
      <c r="P76" s="911"/>
      <c r="Q76" s="913">
        <v>5</v>
      </c>
      <c r="R76" s="914"/>
      <c r="S76" s="914"/>
      <c r="T76" s="914"/>
      <c r="U76" s="870"/>
      <c r="V76" s="915">
        <v>5</v>
      </c>
      <c r="W76" s="914"/>
      <c r="X76" s="914"/>
      <c r="Y76" s="914"/>
      <c r="Z76" s="870"/>
      <c r="AA76" s="915">
        <v>1</v>
      </c>
      <c r="AB76" s="914"/>
      <c r="AC76" s="914"/>
      <c r="AD76" s="914"/>
      <c r="AE76" s="870"/>
      <c r="AF76" s="915">
        <v>1</v>
      </c>
      <c r="AG76" s="914"/>
      <c r="AH76" s="914"/>
      <c r="AI76" s="914"/>
      <c r="AJ76" s="870"/>
      <c r="AK76" s="915" t="s">
        <v>603</v>
      </c>
      <c r="AL76" s="914"/>
      <c r="AM76" s="914"/>
      <c r="AN76" s="914"/>
      <c r="AO76" s="870"/>
      <c r="AP76" s="915" t="s">
        <v>603</v>
      </c>
      <c r="AQ76" s="914"/>
      <c r="AR76" s="914"/>
      <c r="AS76" s="914"/>
      <c r="AT76" s="870"/>
      <c r="AU76" s="915" t="s">
        <v>603</v>
      </c>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t="s">
        <v>593</v>
      </c>
      <c r="C77" s="910"/>
      <c r="D77" s="910"/>
      <c r="E77" s="910"/>
      <c r="F77" s="910"/>
      <c r="G77" s="910"/>
      <c r="H77" s="910"/>
      <c r="I77" s="910"/>
      <c r="J77" s="910"/>
      <c r="K77" s="910"/>
      <c r="L77" s="910"/>
      <c r="M77" s="910"/>
      <c r="N77" s="910"/>
      <c r="O77" s="910"/>
      <c r="P77" s="911"/>
      <c r="Q77" s="913">
        <v>7087</v>
      </c>
      <c r="R77" s="914"/>
      <c r="S77" s="914"/>
      <c r="T77" s="914"/>
      <c r="U77" s="870"/>
      <c r="V77" s="915">
        <v>6511</v>
      </c>
      <c r="W77" s="914"/>
      <c r="X77" s="914"/>
      <c r="Y77" s="914"/>
      <c r="Z77" s="870"/>
      <c r="AA77" s="915">
        <v>576</v>
      </c>
      <c r="AB77" s="914"/>
      <c r="AC77" s="914"/>
      <c r="AD77" s="914"/>
      <c r="AE77" s="870"/>
      <c r="AF77" s="915">
        <v>576</v>
      </c>
      <c r="AG77" s="914"/>
      <c r="AH77" s="914"/>
      <c r="AI77" s="914"/>
      <c r="AJ77" s="870"/>
      <c r="AK77" s="915">
        <v>17</v>
      </c>
      <c r="AL77" s="914"/>
      <c r="AM77" s="914"/>
      <c r="AN77" s="914"/>
      <c r="AO77" s="870"/>
      <c r="AP77" s="915" t="s">
        <v>603</v>
      </c>
      <c r="AQ77" s="914"/>
      <c r="AR77" s="914"/>
      <c r="AS77" s="914"/>
      <c r="AT77" s="870"/>
      <c r="AU77" s="915" t="s">
        <v>603</v>
      </c>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t="s">
        <v>594</v>
      </c>
      <c r="C78" s="910"/>
      <c r="D78" s="910"/>
      <c r="E78" s="910"/>
      <c r="F78" s="910"/>
      <c r="G78" s="910"/>
      <c r="H78" s="910"/>
      <c r="I78" s="910"/>
      <c r="J78" s="910"/>
      <c r="K78" s="910"/>
      <c r="L78" s="910"/>
      <c r="M78" s="910"/>
      <c r="N78" s="910"/>
      <c r="O78" s="910"/>
      <c r="P78" s="911"/>
      <c r="Q78" s="912">
        <v>291</v>
      </c>
      <c r="R78" s="866"/>
      <c r="S78" s="866"/>
      <c r="T78" s="866"/>
      <c r="U78" s="866"/>
      <c r="V78" s="866">
        <v>280</v>
      </c>
      <c r="W78" s="866"/>
      <c r="X78" s="866"/>
      <c r="Y78" s="866"/>
      <c r="Z78" s="866"/>
      <c r="AA78" s="866">
        <v>11</v>
      </c>
      <c r="AB78" s="866"/>
      <c r="AC78" s="866"/>
      <c r="AD78" s="866"/>
      <c r="AE78" s="866"/>
      <c r="AF78" s="866">
        <v>11</v>
      </c>
      <c r="AG78" s="866"/>
      <c r="AH78" s="866"/>
      <c r="AI78" s="866"/>
      <c r="AJ78" s="866"/>
      <c r="AK78" s="866" t="s">
        <v>603</v>
      </c>
      <c r="AL78" s="866"/>
      <c r="AM78" s="866"/>
      <c r="AN78" s="866"/>
      <c r="AO78" s="866"/>
      <c r="AP78" s="866">
        <v>315</v>
      </c>
      <c r="AQ78" s="866"/>
      <c r="AR78" s="866"/>
      <c r="AS78" s="866"/>
      <c r="AT78" s="866"/>
      <c r="AU78" s="866">
        <v>16</v>
      </c>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t="s">
        <v>595</v>
      </c>
      <c r="C79" s="910"/>
      <c r="D79" s="910"/>
      <c r="E79" s="910"/>
      <c r="F79" s="910"/>
      <c r="G79" s="910"/>
      <c r="H79" s="910"/>
      <c r="I79" s="910"/>
      <c r="J79" s="910"/>
      <c r="K79" s="910"/>
      <c r="L79" s="910"/>
      <c r="M79" s="910"/>
      <c r="N79" s="910"/>
      <c r="O79" s="910"/>
      <c r="P79" s="911"/>
      <c r="Q79" s="912">
        <v>4</v>
      </c>
      <c r="R79" s="866"/>
      <c r="S79" s="866"/>
      <c r="T79" s="866"/>
      <c r="U79" s="866"/>
      <c r="V79" s="866">
        <v>2</v>
      </c>
      <c r="W79" s="866"/>
      <c r="X79" s="866"/>
      <c r="Y79" s="866"/>
      <c r="Z79" s="866"/>
      <c r="AA79" s="866">
        <v>3</v>
      </c>
      <c r="AB79" s="866"/>
      <c r="AC79" s="866"/>
      <c r="AD79" s="866"/>
      <c r="AE79" s="866"/>
      <c r="AF79" s="866">
        <v>3</v>
      </c>
      <c r="AG79" s="866"/>
      <c r="AH79" s="866"/>
      <c r="AI79" s="866"/>
      <c r="AJ79" s="866"/>
      <c r="AK79" s="866">
        <v>0</v>
      </c>
      <c r="AL79" s="866"/>
      <c r="AM79" s="866"/>
      <c r="AN79" s="866"/>
      <c r="AO79" s="866"/>
      <c r="AP79" s="866" t="s">
        <v>603</v>
      </c>
      <c r="AQ79" s="866"/>
      <c r="AR79" s="866"/>
      <c r="AS79" s="866"/>
      <c r="AT79" s="866"/>
      <c r="AU79" s="866" t="s">
        <v>603</v>
      </c>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t="s">
        <v>596</v>
      </c>
      <c r="C80" s="910"/>
      <c r="D80" s="910"/>
      <c r="E80" s="910"/>
      <c r="F80" s="910"/>
      <c r="G80" s="910"/>
      <c r="H80" s="910"/>
      <c r="I80" s="910"/>
      <c r="J80" s="910"/>
      <c r="K80" s="910"/>
      <c r="L80" s="910"/>
      <c r="M80" s="910"/>
      <c r="N80" s="910"/>
      <c r="O80" s="910"/>
      <c r="P80" s="911"/>
      <c r="Q80" s="912">
        <v>2130</v>
      </c>
      <c r="R80" s="866"/>
      <c r="S80" s="866"/>
      <c r="T80" s="866"/>
      <c r="U80" s="866"/>
      <c r="V80" s="866">
        <v>2023</v>
      </c>
      <c r="W80" s="866"/>
      <c r="X80" s="866"/>
      <c r="Y80" s="866"/>
      <c r="Z80" s="866"/>
      <c r="AA80" s="866">
        <v>107</v>
      </c>
      <c r="AB80" s="866"/>
      <c r="AC80" s="866"/>
      <c r="AD80" s="866"/>
      <c r="AE80" s="866"/>
      <c r="AF80" s="866">
        <v>107</v>
      </c>
      <c r="AG80" s="866"/>
      <c r="AH80" s="866"/>
      <c r="AI80" s="866"/>
      <c r="AJ80" s="866"/>
      <c r="AK80" s="866">
        <v>93</v>
      </c>
      <c r="AL80" s="866"/>
      <c r="AM80" s="866"/>
      <c r="AN80" s="866"/>
      <c r="AO80" s="866"/>
      <c r="AP80" s="866">
        <v>641</v>
      </c>
      <c r="AQ80" s="866"/>
      <c r="AR80" s="866"/>
      <c r="AS80" s="866"/>
      <c r="AT80" s="866"/>
      <c r="AU80" s="866" t="s">
        <v>603</v>
      </c>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t="s">
        <v>597</v>
      </c>
      <c r="C81" s="910"/>
      <c r="D81" s="910"/>
      <c r="E81" s="910"/>
      <c r="F81" s="910"/>
      <c r="G81" s="910"/>
      <c r="H81" s="910"/>
      <c r="I81" s="910"/>
      <c r="J81" s="910"/>
      <c r="K81" s="910"/>
      <c r="L81" s="910"/>
      <c r="M81" s="910"/>
      <c r="N81" s="910"/>
      <c r="O81" s="910"/>
      <c r="P81" s="911"/>
      <c r="Q81" s="912">
        <v>237</v>
      </c>
      <c r="R81" s="866"/>
      <c r="S81" s="866"/>
      <c r="T81" s="866"/>
      <c r="U81" s="866"/>
      <c r="V81" s="866">
        <v>150</v>
      </c>
      <c r="W81" s="866"/>
      <c r="X81" s="866"/>
      <c r="Y81" s="866"/>
      <c r="Z81" s="866"/>
      <c r="AA81" s="866">
        <v>87</v>
      </c>
      <c r="AB81" s="866"/>
      <c r="AC81" s="866"/>
      <c r="AD81" s="866"/>
      <c r="AE81" s="866"/>
      <c r="AF81" s="866">
        <v>87</v>
      </c>
      <c r="AG81" s="866"/>
      <c r="AH81" s="866"/>
      <c r="AI81" s="866"/>
      <c r="AJ81" s="866"/>
      <c r="AK81" s="866" t="s">
        <v>603</v>
      </c>
      <c r="AL81" s="866"/>
      <c r="AM81" s="866"/>
      <c r="AN81" s="866"/>
      <c r="AO81" s="866"/>
      <c r="AP81" s="866" t="s">
        <v>603</v>
      </c>
      <c r="AQ81" s="866"/>
      <c r="AR81" s="866"/>
      <c r="AS81" s="866"/>
      <c r="AT81" s="866"/>
      <c r="AU81" s="866" t="s">
        <v>604</v>
      </c>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t="s">
        <v>598</v>
      </c>
      <c r="C82" s="910"/>
      <c r="D82" s="910"/>
      <c r="E82" s="910"/>
      <c r="F82" s="910"/>
      <c r="G82" s="910"/>
      <c r="H82" s="910"/>
      <c r="I82" s="910"/>
      <c r="J82" s="910"/>
      <c r="K82" s="910"/>
      <c r="L82" s="910"/>
      <c r="M82" s="910"/>
      <c r="N82" s="910"/>
      <c r="O82" s="910"/>
      <c r="P82" s="911"/>
      <c r="Q82" s="912">
        <v>36</v>
      </c>
      <c r="R82" s="866"/>
      <c r="S82" s="866"/>
      <c r="T82" s="866"/>
      <c r="U82" s="866"/>
      <c r="V82" s="866">
        <v>24</v>
      </c>
      <c r="W82" s="866"/>
      <c r="X82" s="866"/>
      <c r="Y82" s="866"/>
      <c r="Z82" s="866"/>
      <c r="AA82" s="866">
        <v>12</v>
      </c>
      <c r="AB82" s="866"/>
      <c r="AC82" s="866"/>
      <c r="AD82" s="866"/>
      <c r="AE82" s="866"/>
      <c r="AF82" s="866">
        <v>12</v>
      </c>
      <c r="AG82" s="866"/>
      <c r="AH82" s="866"/>
      <c r="AI82" s="866"/>
      <c r="AJ82" s="866"/>
      <c r="AK82" s="866" t="s">
        <v>603</v>
      </c>
      <c r="AL82" s="866"/>
      <c r="AM82" s="866"/>
      <c r="AN82" s="866"/>
      <c r="AO82" s="866"/>
      <c r="AP82" s="866" t="s">
        <v>603</v>
      </c>
      <c r="AQ82" s="866"/>
      <c r="AR82" s="866"/>
      <c r="AS82" s="866"/>
      <c r="AT82" s="866"/>
      <c r="AU82" s="866" t="s">
        <v>605</v>
      </c>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t="s">
        <v>599</v>
      </c>
      <c r="C83" s="910"/>
      <c r="D83" s="910"/>
      <c r="E83" s="910"/>
      <c r="F83" s="910"/>
      <c r="G83" s="910"/>
      <c r="H83" s="910"/>
      <c r="I83" s="910"/>
      <c r="J83" s="910"/>
      <c r="K83" s="910"/>
      <c r="L83" s="910"/>
      <c r="M83" s="910"/>
      <c r="N83" s="910"/>
      <c r="O83" s="910"/>
      <c r="P83" s="911"/>
      <c r="Q83" s="912">
        <v>197</v>
      </c>
      <c r="R83" s="866"/>
      <c r="S83" s="866"/>
      <c r="T83" s="866"/>
      <c r="U83" s="866"/>
      <c r="V83" s="866">
        <v>194</v>
      </c>
      <c r="W83" s="866"/>
      <c r="X83" s="866"/>
      <c r="Y83" s="866"/>
      <c r="Z83" s="866"/>
      <c r="AA83" s="866">
        <v>3</v>
      </c>
      <c r="AB83" s="866"/>
      <c r="AC83" s="866"/>
      <c r="AD83" s="866"/>
      <c r="AE83" s="866"/>
      <c r="AF83" s="866">
        <v>3</v>
      </c>
      <c r="AG83" s="866"/>
      <c r="AH83" s="866"/>
      <c r="AI83" s="866"/>
      <c r="AJ83" s="866"/>
      <c r="AK83" s="866" t="s">
        <v>603</v>
      </c>
      <c r="AL83" s="866"/>
      <c r="AM83" s="866"/>
      <c r="AN83" s="866"/>
      <c r="AO83" s="866"/>
      <c r="AP83" s="866" t="s">
        <v>603</v>
      </c>
      <c r="AQ83" s="866"/>
      <c r="AR83" s="866"/>
      <c r="AS83" s="866"/>
      <c r="AT83" s="866"/>
      <c r="AU83" s="866" t="s">
        <v>603</v>
      </c>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t="s">
        <v>600</v>
      </c>
      <c r="C84" s="910"/>
      <c r="D84" s="910"/>
      <c r="E84" s="910"/>
      <c r="F84" s="910"/>
      <c r="G84" s="910"/>
      <c r="H84" s="910"/>
      <c r="I84" s="910"/>
      <c r="J84" s="910"/>
      <c r="K84" s="910"/>
      <c r="L84" s="910"/>
      <c r="M84" s="910"/>
      <c r="N84" s="910"/>
      <c r="O84" s="910"/>
      <c r="P84" s="911"/>
      <c r="Q84" s="912">
        <v>243734</v>
      </c>
      <c r="R84" s="866"/>
      <c r="S84" s="866"/>
      <c r="T84" s="866"/>
      <c r="U84" s="866"/>
      <c r="V84" s="866">
        <v>232719</v>
      </c>
      <c r="W84" s="866"/>
      <c r="X84" s="866"/>
      <c r="Y84" s="866"/>
      <c r="Z84" s="866"/>
      <c r="AA84" s="866">
        <v>11015</v>
      </c>
      <c r="AB84" s="866"/>
      <c r="AC84" s="866"/>
      <c r="AD84" s="866"/>
      <c r="AE84" s="866"/>
      <c r="AF84" s="866">
        <v>11015</v>
      </c>
      <c r="AG84" s="866"/>
      <c r="AH84" s="866"/>
      <c r="AI84" s="866"/>
      <c r="AJ84" s="866"/>
      <c r="AK84" s="866" t="s">
        <v>603</v>
      </c>
      <c r="AL84" s="866"/>
      <c r="AM84" s="866"/>
      <c r="AN84" s="866"/>
      <c r="AO84" s="866"/>
      <c r="AP84" s="866" t="s">
        <v>603</v>
      </c>
      <c r="AQ84" s="866"/>
      <c r="AR84" s="866"/>
      <c r="AS84" s="866"/>
      <c r="AT84" s="866"/>
      <c r="AU84" s="866" t="s">
        <v>606</v>
      </c>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392</v>
      </c>
      <c r="B88" s="825" t="s">
        <v>423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11868</v>
      </c>
      <c r="AG88" s="880"/>
      <c r="AH88" s="880"/>
      <c r="AI88" s="880"/>
      <c r="AJ88" s="880"/>
      <c r="AK88" s="877"/>
      <c r="AL88" s="877"/>
      <c r="AM88" s="877"/>
      <c r="AN88" s="877"/>
      <c r="AO88" s="877"/>
      <c r="AP88" s="880">
        <v>1096</v>
      </c>
      <c r="AQ88" s="880"/>
      <c r="AR88" s="880"/>
      <c r="AS88" s="880"/>
      <c r="AT88" s="880"/>
      <c r="AU88" s="880">
        <v>16</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392</v>
      </c>
      <c r="BR102" s="825" t="s">
        <v>424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10</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425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426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427</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428</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429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432</v>
      </c>
      <c r="AB109" s="929"/>
      <c r="AC109" s="929"/>
      <c r="AD109" s="929"/>
      <c r="AE109" s="930"/>
      <c r="AF109" s="928" t="s">
        <v>433</v>
      </c>
      <c r="AG109" s="929"/>
      <c r="AH109" s="929"/>
      <c r="AI109" s="929"/>
      <c r="AJ109" s="930"/>
      <c r="AK109" s="928" t="s">
        <v>309</v>
      </c>
      <c r="AL109" s="929"/>
      <c r="AM109" s="929"/>
      <c r="AN109" s="929"/>
      <c r="AO109" s="930"/>
      <c r="AP109" s="928" t="s">
        <v>434</v>
      </c>
      <c r="AQ109" s="929"/>
      <c r="AR109" s="929"/>
      <c r="AS109" s="929"/>
      <c r="AT109" s="931"/>
      <c r="AU109" s="948" t="s">
        <v>431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432</v>
      </c>
      <c r="BR109" s="929"/>
      <c r="BS109" s="929"/>
      <c r="BT109" s="929"/>
      <c r="BU109" s="930"/>
      <c r="BV109" s="928" t="s">
        <v>433</v>
      </c>
      <c r="BW109" s="929"/>
      <c r="BX109" s="929"/>
      <c r="BY109" s="929"/>
      <c r="BZ109" s="930"/>
      <c r="CA109" s="928" t="s">
        <v>309</v>
      </c>
      <c r="CB109" s="929"/>
      <c r="CC109" s="929"/>
      <c r="CD109" s="929"/>
      <c r="CE109" s="930"/>
      <c r="CF109" s="949" t="s">
        <v>434</v>
      </c>
      <c r="CG109" s="949"/>
      <c r="CH109" s="949"/>
      <c r="CI109" s="949"/>
      <c r="CJ109" s="949"/>
      <c r="CK109" s="928" t="s">
        <v>435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432</v>
      </c>
      <c r="DH109" s="929"/>
      <c r="DI109" s="929"/>
      <c r="DJ109" s="929"/>
      <c r="DK109" s="930"/>
      <c r="DL109" s="928" t="s">
        <v>433</v>
      </c>
      <c r="DM109" s="929"/>
      <c r="DN109" s="929"/>
      <c r="DO109" s="929"/>
      <c r="DP109" s="930"/>
      <c r="DQ109" s="928" t="s">
        <v>309</v>
      </c>
      <c r="DR109" s="929"/>
      <c r="DS109" s="929"/>
      <c r="DT109" s="929"/>
      <c r="DU109" s="930"/>
      <c r="DV109" s="928" t="s">
        <v>434</v>
      </c>
      <c r="DW109" s="929"/>
      <c r="DX109" s="929"/>
      <c r="DY109" s="929"/>
      <c r="DZ109" s="931"/>
    </row>
    <row r="110" spans="1:131" s="230" customFormat="1" ht="26.25" customHeight="1" x14ac:dyDescent="0.2">
      <c r="A110" s="932" t="s">
        <v>436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4645486</v>
      </c>
      <c r="AB110" s="936"/>
      <c r="AC110" s="936"/>
      <c r="AD110" s="936"/>
      <c r="AE110" s="937"/>
      <c r="AF110" s="938">
        <v>4333894</v>
      </c>
      <c r="AG110" s="936"/>
      <c r="AH110" s="936"/>
      <c r="AI110" s="936"/>
      <c r="AJ110" s="937"/>
      <c r="AK110" s="938">
        <v>3885175</v>
      </c>
      <c r="AL110" s="936"/>
      <c r="AM110" s="936"/>
      <c r="AN110" s="936"/>
      <c r="AO110" s="937"/>
      <c r="AP110" s="939">
        <v>30</v>
      </c>
      <c r="AQ110" s="940"/>
      <c r="AR110" s="940"/>
      <c r="AS110" s="940"/>
      <c r="AT110" s="941"/>
      <c r="AU110" s="942" t="s">
        <v>74</v>
      </c>
      <c r="AV110" s="943"/>
      <c r="AW110" s="943"/>
      <c r="AX110" s="943"/>
      <c r="AY110" s="943"/>
      <c r="AZ110" s="965" t="s">
        <v>437</v>
      </c>
      <c r="BA110" s="933"/>
      <c r="BB110" s="933"/>
      <c r="BC110" s="933"/>
      <c r="BD110" s="933"/>
      <c r="BE110" s="933"/>
      <c r="BF110" s="933"/>
      <c r="BG110" s="933"/>
      <c r="BH110" s="933"/>
      <c r="BI110" s="933"/>
      <c r="BJ110" s="933"/>
      <c r="BK110" s="933"/>
      <c r="BL110" s="933"/>
      <c r="BM110" s="933"/>
      <c r="BN110" s="933"/>
      <c r="BO110" s="933"/>
      <c r="BP110" s="934"/>
      <c r="BQ110" s="966">
        <v>24586181</v>
      </c>
      <c r="BR110" s="967"/>
      <c r="BS110" s="967"/>
      <c r="BT110" s="967"/>
      <c r="BU110" s="967"/>
      <c r="BV110" s="967">
        <v>21868435</v>
      </c>
      <c r="BW110" s="967"/>
      <c r="BX110" s="967"/>
      <c r="BY110" s="967"/>
      <c r="BZ110" s="967"/>
      <c r="CA110" s="967">
        <v>20242745</v>
      </c>
      <c r="CB110" s="967"/>
      <c r="CC110" s="967"/>
      <c r="CD110" s="967"/>
      <c r="CE110" s="967"/>
      <c r="CF110" s="980">
        <v>156.30000000000001</v>
      </c>
      <c r="CG110" s="981"/>
      <c r="CH110" s="981"/>
      <c r="CI110" s="981"/>
      <c r="CJ110" s="981"/>
      <c r="CK110" s="982" t="s">
        <v>438</v>
      </c>
      <c r="CL110" s="983"/>
      <c r="CM110" s="965" t="s">
        <v>439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137</v>
      </c>
      <c r="DH110" s="967"/>
      <c r="DI110" s="967"/>
      <c r="DJ110" s="967"/>
      <c r="DK110" s="967"/>
      <c r="DL110" s="967" t="s">
        <v>440</v>
      </c>
      <c r="DM110" s="967"/>
      <c r="DN110" s="967"/>
      <c r="DO110" s="967"/>
      <c r="DP110" s="967"/>
      <c r="DQ110" s="967" t="s">
        <v>440</v>
      </c>
      <c r="DR110" s="967"/>
      <c r="DS110" s="967"/>
      <c r="DT110" s="967"/>
      <c r="DU110" s="967"/>
      <c r="DV110" s="968" t="s">
        <v>440</v>
      </c>
      <c r="DW110" s="968"/>
      <c r="DX110" s="968"/>
      <c r="DY110" s="968"/>
      <c r="DZ110" s="969"/>
    </row>
    <row r="111" spans="1:131" s="230" customFormat="1" ht="26.25" customHeight="1" x14ac:dyDescent="0.2">
      <c r="A111" s="970" t="s">
        <v>441</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440</v>
      </c>
      <c r="AB111" s="974"/>
      <c r="AC111" s="974"/>
      <c r="AD111" s="974"/>
      <c r="AE111" s="975"/>
      <c r="AF111" s="976" t="s">
        <v>442</v>
      </c>
      <c r="AG111" s="974"/>
      <c r="AH111" s="974"/>
      <c r="AI111" s="974"/>
      <c r="AJ111" s="975"/>
      <c r="AK111" s="976" t="s">
        <v>440</v>
      </c>
      <c r="AL111" s="974"/>
      <c r="AM111" s="974"/>
      <c r="AN111" s="974"/>
      <c r="AO111" s="975"/>
      <c r="AP111" s="977" t="s">
        <v>137</v>
      </c>
      <c r="AQ111" s="978"/>
      <c r="AR111" s="978"/>
      <c r="AS111" s="978"/>
      <c r="AT111" s="979"/>
      <c r="AU111" s="944"/>
      <c r="AV111" s="945"/>
      <c r="AW111" s="945"/>
      <c r="AX111" s="945"/>
      <c r="AY111" s="945"/>
      <c r="AZ111" s="958" t="s">
        <v>443</v>
      </c>
      <c r="BA111" s="959"/>
      <c r="BB111" s="959"/>
      <c r="BC111" s="959"/>
      <c r="BD111" s="959"/>
      <c r="BE111" s="959"/>
      <c r="BF111" s="959"/>
      <c r="BG111" s="959"/>
      <c r="BH111" s="959"/>
      <c r="BI111" s="959"/>
      <c r="BJ111" s="959"/>
      <c r="BK111" s="959"/>
      <c r="BL111" s="959"/>
      <c r="BM111" s="959"/>
      <c r="BN111" s="959"/>
      <c r="BO111" s="959"/>
      <c r="BP111" s="960"/>
      <c r="BQ111" s="961" t="s">
        <v>137</v>
      </c>
      <c r="BR111" s="962"/>
      <c r="BS111" s="962"/>
      <c r="BT111" s="962"/>
      <c r="BU111" s="962"/>
      <c r="BV111" s="962" t="s">
        <v>137</v>
      </c>
      <c r="BW111" s="962"/>
      <c r="BX111" s="962"/>
      <c r="BY111" s="962"/>
      <c r="BZ111" s="962"/>
      <c r="CA111" s="962" t="s">
        <v>440</v>
      </c>
      <c r="CB111" s="962"/>
      <c r="CC111" s="962"/>
      <c r="CD111" s="962"/>
      <c r="CE111" s="962"/>
      <c r="CF111" s="956" t="s">
        <v>440</v>
      </c>
      <c r="CG111" s="957"/>
      <c r="CH111" s="957"/>
      <c r="CI111" s="957"/>
      <c r="CJ111" s="957"/>
      <c r="CK111" s="984"/>
      <c r="CL111" s="985"/>
      <c r="CM111" s="958" t="s">
        <v>444</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394</v>
      </c>
      <c r="DH111" s="962"/>
      <c r="DI111" s="962"/>
      <c r="DJ111" s="962"/>
      <c r="DK111" s="962"/>
      <c r="DL111" s="962" t="s">
        <v>394</v>
      </c>
      <c r="DM111" s="962"/>
      <c r="DN111" s="962"/>
      <c r="DO111" s="962"/>
      <c r="DP111" s="962"/>
      <c r="DQ111" s="962" t="s">
        <v>440</v>
      </c>
      <c r="DR111" s="962"/>
      <c r="DS111" s="962"/>
      <c r="DT111" s="962"/>
      <c r="DU111" s="962"/>
      <c r="DV111" s="963" t="s">
        <v>394</v>
      </c>
      <c r="DW111" s="963"/>
      <c r="DX111" s="963"/>
      <c r="DY111" s="963"/>
      <c r="DZ111" s="964"/>
    </row>
    <row r="112" spans="1:131" s="230" customFormat="1" ht="26.25" customHeight="1" x14ac:dyDescent="0.2">
      <c r="A112" s="988" t="s">
        <v>445</v>
      </c>
      <c r="B112" s="989"/>
      <c r="C112" s="959" t="s">
        <v>446</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394</v>
      </c>
      <c r="AB112" s="995"/>
      <c r="AC112" s="995"/>
      <c r="AD112" s="995"/>
      <c r="AE112" s="996"/>
      <c r="AF112" s="997" t="s">
        <v>440</v>
      </c>
      <c r="AG112" s="995"/>
      <c r="AH112" s="995"/>
      <c r="AI112" s="995"/>
      <c r="AJ112" s="996"/>
      <c r="AK112" s="997" t="s">
        <v>440</v>
      </c>
      <c r="AL112" s="995"/>
      <c r="AM112" s="995"/>
      <c r="AN112" s="995"/>
      <c r="AO112" s="996"/>
      <c r="AP112" s="998" t="s">
        <v>137</v>
      </c>
      <c r="AQ112" s="999"/>
      <c r="AR112" s="999"/>
      <c r="AS112" s="999"/>
      <c r="AT112" s="1000"/>
      <c r="AU112" s="944"/>
      <c r="AV112" s="945"/>
      <c r="AW112" s="945"/>
      <c r="AX112" s="945"/>
      <c r="AY112" s="945"/>
      <c r="AZ112" s="958" t="s">
        <v>447</v>
      </c>
      <c r="BA112" s="959"/>
      <c r="BB112" s="959"/>
      <c r="BC112" s="959"/>
      <c r="BD112" s="959"/>
      <c r="BE112" s="959"/>
      <c r="BF112" s="959"/>
      <c r="BG112" s="959"/>
      <c r="BH112" s="959"/>
      <c r="BI112" s="959"/>
      <c r="BJ112" s="959"/>
      <c r="BK112" s="959"/>
      <c r="BL112" s="959"/>
      <c r="BM112" s="959"/>
      <c r="BN112" s="959"/>
      <c r="BO112" s="959"/>
      <c r="BP112" s="960"/>
      <c r="BQ112" s="961">
        <v>2721591</v>
      </c>
      <c r="BR112" s="962"/>
      <c r="BS112" s="962"/>
      <c r="BT112" s="962"/>
      <c r="BU112" s="962"/>
      <c r="BV112" s="962">
        <v>2341170</v>
      </c>
      <c r="BW112" s="962"/>
      <c r="BX112" s="962"/>
      <c r="BY112" s="962"/>
      <c r="BZ112" s="962"/>
      <c r="CA112" s="962">
        <v>1967579</v>
      </c>
      <c r="CB112" s="962"/>
      <c r="CC112" s="962"/>
      <c r="CD112" s="962"/>
      <c r="CE112" s="962"/>
      <c r="CF112" s="956">
        <v>15.2</v>
      </c>
      <c r="CG112" s="957"/>
      <c r="CH112" s="957"/>
      <c r="CI112" s="957"/>
      <c r="CJ112" s="957"/>
      <c r="CK112" s="984"/>
      <c r="CL112" s="985"/>
      <c r="CM112" s="958" t="s">
        <v>448</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440</v>
      </c>
      <c r="DH112" s="962"/>
      <c r="DI112" s="962"/>
      <c r="DJ112" s="962"/>
      <c r="DK112" s="962"/>
      <c r="DL112" s="962" t="s">
        <v>440</v>
      </c>
      <c r="DM112" s="962"/>
      <c r="DN112" s="962"/>
      <c r="DO112" s="962"/>
      <c r="DP112" s="962"/>
      <c r="DQ112" s="962" t="s">
        <v>440</v>
      </c>
      <c r="DR112" s="962"/>
      <c r="DS112" s="962"/>
      <c r="DT112" s="962"/>
      <c r="DU112" s="962"/>
      <c r="DV112" s="963" t="s">
        <v>137</v>
      </c>
      <c r="DW112" s="963"/>
      <c r="DX112" s="963"/>
      <c r="DY112" s="963"/>
      <c r="DZ112" s="964"/>
    </row>
    <row r="113" spans="1:130" s="230" customFormat="1" ht="26.25" customHeight="1" x14ac:dyDescent="0.2">
      <c r="A113" s="990"/>
      <c r="B113" s="991"/>
      <c r="C113" s="959" t="s">
        <v>449</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338492</v>
      </c>
      <c r="AB113" s="974"/>
      <c r="AC113" s="974"/>
      <c r="AD113" s="974"/>
      <c r="AE113" s="975"/>
      <c r="AF113" s="976">
        <v>318844</v>
      </c>
      <c r="AG113" s="974"/>
      <c r="AH113" s="974"/>
      <c r="AI113" s="974"/>
      <c r="AJ113" s="975"/>
      <c r="AK113" s="976">
        <v>361507</v>
      </c>
      <c r="AL113" s="974"/>
      <c r="AM113" s="974"/>
      <c r="AN113" s="974"/>
      <c r="AO113" s="975"/>
      <c r="AP113" s="977">
        <v>2.8</v>
      </c>
      <c r="AQ113" s="978"/>
      <c r="AR113" s="978"/>
      <c r="AS113" s="978"/>
      <c r="AT113" s="979"/>
      <c r="AU113" s="944"/>
      <c r="AV113" s="945"/>
      <c r="AW113" s="945"/>
      <c r="AX113" s="945"/>
      <c r="AY113" s="945"/>
      <c r="AZ113" s="958" t="s">
        <v>450</v>
      </c>
      <c r="BA113" s="959"/>
      <c r="BB113" s="959"/>
      <c r="BC113" s="959"/>
      <c r="BD113" s="959"/>
      <c r="BE113" s="959"/>
      <c r="BF113" s="959"/>
      <c r="BG113" s="959"/>
      <c r="BH113" s="959"/>
      <c r="BI113" s="959"/>
      <c r="BJ113" s="959"/>
      <c r="BK113" s="959"/>
      <c r="BL113" s="959"/>
      <c r="BM113" s="959"/>
      <c r="BN113" s="959"/>
      <c r="BO113" s="959"/>
      <c r="BP113" s="960"/>
      <c r="BQ113" s="961">
        <v>337947</v>
      </c>
      <c r="BR113" s="962"/>
      <c r="BS113" s="962"/>
      <c r="BT113" s="962"/>
      <c r="BU113" s="962"/>
      <c r="BV113" s="962">
        <v>199332</v>
      </c>
      <c r="BW113" s="962"/>
      <c r="BX113" s="962"/>
      <c r="BY113" s="962"/>
      <c r="BZ113" s="962"/>
      <c r="CA113" s="962">
        <v>16379</v>
      </c>
      <c r="CB113" s="962"/>
      <c r="CC113" s="962"/>
      <c r="CD113" s="962"/>
      <c r="CE113" s="962"/>
      <c r="CF113" s="956">
        <v>0.1</v>
      </c>
      <c r="CG113" s="957"/>
      <c r="CH113" s="957"/>
      <c r="CI113" s="957"/>
      <c r="CJ113" s="957"/>
      <c r="CK113" s="984"/>
      <c r="CL113" s="985"/>
      <c r="CM113" s="958" t="s">
        <v>451</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442</v>
      </c>
      <c r="DH113" s="995"/>
      <c r="DI113" s="995"/>
      <c r="DJ113" s="995"/>
      <c r="DK113" s="996"/>
      <c r="DL113" s="997" t="s">
        <v>440</v>
      </c>
      <c r="DM113" s="995"/>
      <c r="DN113" s="995"/>
      <c r="DO113" s="995"/>
      <c r="DP113" s="996"/>
      <c r="DQ113" s="997" t="s">
        <v>440</v>
      </c>
      <c r="DR113" s="995"/>
      <c r="DS113" s="995"/>
      <c r="DT113" s="995"/>
      <c r="DU113" s="996"/>
      <c r="DV113" s="998" t="s">
        <v>394</v>
      </c>
      <c r="DW113" s="999"/>
      <c r="DX113" s="999"/>
      <c r="DY113" s="999"/>
      <c r="DZ113" s="1000"/>
    </row>
    <row r="114" spans="1:130" s="230" customFormat="1" ht="26.25" customHeight="1" x14ac:dyDescent="0.2">
      <c r="A114" s="990"/>
      <c r="B114" s="991"/>
      <c r="C114" s="959" t="s">
        <v>452</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231918</v>
      </c>
      <c r="AB114" s="995"/>
      <c r="AC114" s="995"/>
      <c r="AD114" s="995"/>
      <c r="AE114" s="996"/>
      <c r="AF114" s="997">
        <v>94801</v>
      </c>
      <c r="AG114" s="995"/>
      <c r="AH114" s="995"/>
      <c r="AI114" s="995"/>
      <c r="AJ114" s="996"/>
      <c r="AK114" s="997">
        <v>10032</v>
      </c>
      <c r="AL114" s="995"/>
      <c r="AM114" s="995"/>
      <c r="AN114" s="995"/>
      <c r="AO114" s="996"/>
      <c r="AP114" s="998">
        <v>0.1</v>
      </c>
      <c r="AQ114" s="999"/>
      <c r="AR114" s="999"/>
      <c r="AS114" s="999"/>
      <c r="AT114" s="1000"/>
      <c r="AU114" s="944"/>
      <c r="AV114" s="945"/>
      <c r="AW114" s="945"/>
      <c r="AX114" s="945"/>
      <c r="AY114" s="945"/>
      <c r="AZ114" s="958" t="s">
        <v>453</v>
      </c>
      <c r="BA114" s="959"/>
      <c r="BB114" s="959"/>
      <c r="BC114" s="959"/>
      <c r="BD114" s="959"/>
      <c r="BE114" s="959"/>
      <c r="BF114" s="959"/>
      <c r="BG114" s="959"/>
      <c r="BH114" s="959"/>
      <c r="BI114" s="959"/>
      <c r="BJ114" s="959"/>
      <c r="BK114" s="959"/>
      <c r="BL114" s="959"/>
      <c r="BM114" s="959"/>
      <c r="BN114" s="959"/>
      <c r="BO114" s="959"/>
      <c r="BP114" s="960"/>
      <c r="BQ114" s="961">
        <v>4127560</v>
      </c>
      <c r="BR114" s="962"/>
      <c r="BS114" s="962"/>
      <c r="BT114" s="962"/>
      <c r="BU114" s="962"/>
      <c r="BV114" s="962">
        <v>4583910</v>
      </c>
      <c r="BW114" s="962"/>
      <c r="BX114" s="962"/>
      <c r="BY114" s="962"/>
      <c r="BZ114" s="962"/>
      <c r="CA114" s="962">
        <v>4471562</v>
      </c>
      <c r="CB114" s="962"/>
      <c r="CC114" s="962"/>
      <c r="CD114" s="962"/>
      <c r="CE114" s="962"/>
      <c r="CF114" s="956">
        <v>34.5</v>
      </c>
      <c r="CG114" s="957"/>
      <c r="CH114" s="957"/>
      <c r="CI114" s="957"/>
      <c r="CJ114" s="957"/>
      <c r="CK114" s="984"/>
      <c r="CL114" s="985"/>
      <c r="CM114" s="958" t="s">
        <v>454</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137</v>
      </c>
      <c r="DH114" s="995"/>
      <c r="DI114" s="995"/>
      <c r="DJ114" s="995"/>
      <c r="DK114" s="996"/>
      <c r="DL114" s="997" t="s">
        <v>442</v>
      </c>
      <c r="DM114" s="995"/>
      <c r="DN114" s="995"/>
      <c r="DO114" s="995"/>
      <c r="DP114" s="996"/>
      <c r="DQ114" s="997" t="s">
        <v>442</v>
      </c>
      <c r="DR114" s="995"/>
      <c r="DS114" s="995"/>
      <c r="DT114" s="995"/>
      <c r="DU114" s="996"/>
      <c r="DV114" s="998" t="s">
        <v>137</v>
      </c>
      <c r="DW114" s="999"/>
      <c r="DX114" s="999"/>
      <c r="DY114" s="999"/>
      <c r="DZ114" s="1000"/>
    </row>
    <row r="115" spans="1:130" s="230" customFormat="1" ht="26.25" customHeight="1" x14ac:dyDescent="0.2">
      <c r="A115" s="990"/>
      <c r="B115" s="991"/>
      <c r="C115" s="959" t="s">
        <v>455</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148</v>
      </c>
      <c r="AB115" s="974"/>
      <c r="AC115" s="974"/>
      <c r="AD115" s="974"/>
      <c r="AE115" s="975"/>
      <c r="AF115" s="976">
        <v>149</v>
      </c>
      <c r="AG115" s="974"/>
      <c r="AH115" s="974"/>
      <c r="AI115" s="974"/>
      <c r="AJ115" s="975"/>
      <c r="AK115" s="976">
        <v>113</v>
      </c>
      <c r="AL115" s="974"/>
      <c r="AM115" s="974"/>
      <c r="AN115" s="974"/>
      <c r="AO115" s="975"/>
      <c r="AP115" s="977">
        <v>0</v>
      </c>
      <c r="AQ115" s="978"/>
      <c r="AR115" s="978"/>
      <c r="AS115" s="978"/>
      <c r="AT115" s="979"/>
      <c r="AU115" s="944"/>
      <c r="AV115" s="945"/>
      <c r="AW115" s="945"/>
      <c r="AX115" s="945"/>
      <c r="AY115" s="945"/>
      <c r="AZ115" s="958" t="s">
        <v>456</v>
      </c>
      <c r="BA115" s="959"/>
      <c r="BB115" s="959"/>
      <c r="BC115" s="959"/>
      <c r="BD115" s="959"/>
      <c r="BE115" s="959"/>
      <c r="BF115" s="959"/>
      <c r="BG115" s="959"/>
      <c r="BH115" s="959"/>
      <c r="BI115" s="959"/>
      <c r="BJ115" s="959"/>
      <c r="BK115" s="959"/>
      <c r="BL115" s="959"/>
      <c r="BM115" s="959"/>
      <c r="BN115" s="959"/>
      <c r="BO115" s="959"/>
      <c r="BP115" s="960"/>
      <c r="BQ115" s="961" t="s">
        <v>440</v>
      </c>
      <c r="BR115" s="962"/>
      <c r="BS115" s="962"/>
      <c r="BT115" s="962"/>
      <c r="BU115" s="962"/>
      <c r="BV115" s="962" t="s">
        <v>440</v>
      </c>
      <c r="BW115" s="962"/>
      <c r="BX115" s="962"/>
      <c r="BY115" s="962"/>
      <c r="BZ115" s="962"/>
      <c r="CA115" s="962" t="s">
        <v>440</v>
      </c>
      <c r="CB115" s="962"/>
      <c r="CC115" s="962"/>
      <c r="CD115" s="962"/>
      <c r="CE115" s="962"/>
      <c r="CF115" s="956" t="s">
        <v>137</v>
      </c>
      <c r="CG115" s="957"/>
      <c r="CH115" s="957"/>
      <c r="CI115" s="957"/>
      <c r="CJ115" s="957"/>
      <c r="CK115" s="984"/>
      <c r="CL115" s="985"/>
      <c r="CM115" s="958" t="s">
        <v>457</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394</v>
      </c>
      <c r="DH115" s="995"/>
      <c r="DI115" s="995"/>
      <c r="DJ115" s="995"/>
      <c r="DK115" s="996"/>
      <c r="DL115" s="997" t="s">
        <v>137</v>
      </c>
      <c r="DM115" s="995"/>
      <c r="DN115" s="995"/>
      <c r="DO115" s="995"/>
      <c r="DP115" s="996"/>
      <c r="DQ115" s="997" t="s">
        <v>394</v>
      </c>
      <c r="DR115" s="995"/>
      <c r="DS115" s="995"/>
      <c r="DT115" s="995"/>
      <c r="DU115" s="996"/>
      <c r="DV115" s="998" t="s">
        <v>442</v>
      </c>
      <c r="DW115" s="999"/>
      <c r="DX115" s="999"/>
      <c r="DY115" s="999"/>
      <c r="DZ115" s="1000"/>
    </row>
    <row r="116" spans="1:130" s="230" customFormat="1" ht="26.25" customHeight="1" x14ac:dyDescent="0.2">
      <c r="A116" s="992"/>
      <c r="B116" s="993"/>
      <c r="C116" s="1001" t="s">
        <v>458</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42</v>
      </c>
      <c r="AB116" s="995"/>
      <c r="AC116" s="995"/>
      <c r="AD116" s="995"/>
      <c r="AE116" s="996"/>
      <c r="AF116" s="997" t="s">
        <v>440</v>
      </c>
      <c r="AG116" s="995"/>
      <c r="AH116" s="995"/>
      <c r="AI116" s="995"/>
      <c r="AJ116" s="996"/>
      <c r="AK116" s="997" t="s">
        <v>394</v>
      </c>
      <c r="AL116" s="995"/>
      <c r="AM116" s="995"/>
      <c r="AN116" s="995"/>
      <c r="AO116" s="996"/>
      <c r="AP116" s="998" t="s">
        <v>394</v>
      </c>
      <c r="AQ116" s="999"/>
      <c r="AR116" s="999"/>
      <c r="AS116" s="999"/>
      <c r="AT116" s="1000"/>
      <c r="AU116" s="944"/>
      <c r="AV116" s="945"/>
      <c r="AW116" s="945"/>
      <c r="AX116" s="945"/>
      <c r="AY116" s="945"/>
      <c r="AZ116" s="1003" t="s">
        <v>459</v>
      </c>
      <c r="BA116" s="1004"/>
      <c r="BB116" s="1004"/>
      <c r="BC116" s="1004"/>
      <c r="BD116" s="1004"/>
      <c r="BE116" s="1004"/>
      <c r="BF116" s="1004"/>
      <c r="BG116" s="1004"/>
      <c r="BH116" s="1004"/>
      <c r="BI116" s="1004"/>
      <c r="BJ116" s="1004"/>
      <c r="BK116" s="1004"/>
      <c r="BL116" s="1004"/>
      <c r="BM116" s="1004"/>
      <c r="BN116" s="1004"/>
      <c r="BO116" s="1004"/>
      <c r="BP116" s="1005"/>
      <c r="BQ116" s="961" t="s">
        <v>137</v>
      </c>
      <c r="BR116" s="962"/>
      <c r="BS116" s="962"/>
      <c r="BT116" s="962"/>
      <c r="BU116" s="962"/>
      <c r="BV116" s="962" t="s">
        <v>442</v>
      </c>
      <c r="BW116" s="962"/>
      <c r="BX116" s="962"/>
      <c r="BY116" s="962"/>
      <c r="BZ116" s="962"/>
      <c r="CA116" s="962" t="s">
        <v>137</v>
      </c>
      <c r="CB116" s="962"/>
      <c r="CC116" s="962"/>
      <c r="CD116" s="962"/>
      <c r="CE116" s="962"/>
      <c r="CF116" s="956" t="s">
        <v>394</v>
      </c>
      <c r="CG116" s="957"/>
      <c r="CH116" s="957"/>
      <c r="CI116" s="957"/>
      <c r="CJ116" s="957"/>
      <c r="CK116" s="984"/>
      <c r="CL116" s="985"/>
      <c r="CM116" s="958" t="s">
        <v>460</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440</v>
      </c>
      <c r="DH116" s="995"/>
      <c r="DI116" s="995"/>
      <c r="DJ116" s="995"/>
      <c r="DK116" s="996"/>
      <c r="DL116" s="997" t="s">
        <v>440</v>
      </c>
      <c r="DM116" s="995"/>
      <c r="DN116" s="995"/>
      <c r="DO116" s="995"/>
      <c r="DP116" s="996"/>
      <c r="DQ116" s="997" t="s">
        <v>440</v>
      </c>
      <c r="DR116" s="995"/>
      <c r="DS116" s="995"/>
      <c r="DT116" s="995"/>
      <c r="DU116" s="996"/>
      <c r="DV116" s="998" t="s">
        <v>137</v>
      </c>
      <c r="DW116" s="999"/>
      <c r="DX116" s="999"/>
      <c r="DY116" s="999"/>
      <c r="DZ116" s="1000"/>
    </row>
    <row r="117" spans="1:130" s="230" customFormat="1" ht="26.25" customHeight="1" x14ac:dyDescent="0.2">
      <c r="A117" s="948" t="s">
        <v>188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461</v>
      </c>
      <c r="Z117" s="930"/>
      <c r="AA117" s="1014">
        <v>5216086</v>
      </c>
      <c r="AB117" s="1015"/>
      <c r="AC117" s="1015"/>
      <c r="AD117" s="1015"/>
      <c r="AE117" s="1016"/>
      <c r="AF117" s="1017">
        <v>4747688</v>
      </c>
      <c r="AG117" s="1015"/>
      <c r="AH117" s="1015"/>
      <c r="AI117" s="1015"/>
      <c r="AJ117" s="1016"/>
      <c r="AK117" s="1017">
        <v>4256827</v>
      </c>
      <c r="AL117" s="1015"/>
      <c r="AM117" s="1015"/>
      <c r="AN117" s="1015"/>
      <c r="AO117" s="1016"/>
      <c r="AP117" s="1018"/>
      <c r="AQ117" s="1019"/>
      <c r="AR117" s="1019"/>
      <c r="AS117" s="1019"/>
      <c r="AT117" s="1020"/>
      <c r="AU117" s="944"/>
      <c r="AV117" s="945"/>
      <c r="AW117" s="945"/>
      <c r="AX117" s="945"/>
      <c r="AY117" s="945"/>
      <c r="AZ117" s="1010" t="s">
        <v>462</v>
      </c>
      <c r="BA117" s="1011"/>
      <c r="BB117" s="1011"/>
      <c r="BC117" s="1011"/>
      <c r="BD117" s="1011"/>
      <c r="BE117" s="1011"/>
      <c r="BF117" s="1011"/>
      <c r="BG117" s="1011"/>
      <c r="BH117" s="1011"/>
      <c r="BI117" s="1011"/>
      <c r="BJ117" s="1011"/>
      <c r="BK117" s="1011"/>
      <c r="BL117" s="1011"/>
      <c r="BM117" s="1011"/>
      <c r="BN117" s="1011"/>
      <c r="BO117" s="1011"/>
      <c r="BP117" s="1012"/>
      <c r="BQ117" s="961" t="s">
        <v>440</v>
      </c>
      <c r="BR117" s="962"/>
      <c r="BS117" s="962"/>
      <c r="BT117" s="962"/>
      <c r="BU117" s="962"/>
      <c r="BV117" s="962" t="s">
        <v>137</v>
      </c>
      <c r="BW117" s="962"/>
      <c r="BX117" s="962"/>
      <c r="BY117" s="962"/>
      <c r="BZ117" s="962"/>
      <c r="CA117" s="962" t="s">
        <v>137</v>
      </c>
      <c r="CB117" s="962"/>
      <c r="CC117" s="962"/>
      <c r="CD117" s="962"/>
      <c r="CE117" s="962"/>
      <c r="CF117" s="956" t="s">
        <v>137</v>
      </c>
      <c r="CG117" s="957"/>
      <c r="CH117" s="957"/>
      <c r="CI117" s="957"/>
      <c r="CJ117" s="957"/>
      <c r="CK117" s="984"/>
      <c r="CL117" s="985"/>
      <c r="CM117" s="958" t="s">
        <v>463</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137</v>
      </c>
      <c r="DH117" s="995"/>
      <c r="DI117" s="995"/>
      <c r="DJ117" s="995"/>
      <c r="DK117" s="996"/>
      <c r="DL117" s="997" t="s">
        <v>137</v>
      </c>
      <c r="DM117" s="995"/>
      <c r="DN117" s="995"/>
      <c r="DO117" s="995"/>
      <c r="DP117" s="996"/>
      <c r="DQ117" s="997" t="s">
        <v>137</v>
      </c>
      <c r="DR117" s="995"/>
      <c r="DS117" s="995"/>
      <c r="DT117" s="995"/>
      <c r="DU117" s="996"/>
      <c r="DV117" s="998" t="s">
        <v>440</v>
      </c>
      <c r="DW117" s="999"/>
      <c r="DX117" s="999"/>
      <c r="DY117" s="999"/>
      <c r="DZ117" s="1000"/>
    </row>
    <row r="118" spans="1:130" s="230" customFormat="1" ht="26.25" customHeight="1" x14ac:dyDescent="0.2">
      <c r="A118" s="948" t="s">
        <v>435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432</v>
      </c>
      <c r="AB118" s="929"/>
      <c r="AC118" s="929"/>
      <c r="AD118" s="929"/>
      <c r="AE118" s="930"/>
      <c r="AF118" s="928" t="s">
        <v>433</v>
      </c>
      <c r="AG118" s="929"/>
      <c r="AH118" s="929"/>
      <c r="AI118" s="929"/>
      <c r="AJ118" s="930"/>
      <c r="AK118" s="928" t="s">
        <v>309</v>
      </c>
      <c r="AL118" s="929"/>
      <c r="AM118" s="929"/>
      <c r="AN118" s="929"/>
      <c r="AO118" s="930"/>
      <c r="AP118" s="1006" t="s">
        <v>434</v>
      </c>
      <c r="AQ118" s="1007"/>
      <c r="AR118" s="1007"/>
      <c r="AS118" s="1007"/>
      <c r="AT118" s="1008"/>
      <c r="AU118" s="944"/>
      <c r="AV118" s="945"/>
      <c r="AW118" s="945"/>
      <c r="AX118" s="945"/>
      <c r="AY118" s="945"/>
      <c r="AZ118" s="1009" t="s">
        <v>464</v>
      </c>
      <c r="BA118" s="1001"/>
      <c r="BB118" s="1001"/>
      <c r="BC118" s="1001"/>
      <c r="BD118" s="1001"/>
      <c r="BE118" s="1001"/>
      <c r="BF118" s="1001"/>
      <c r="BG118" s="1001"/>
      <c r="BH118" s="1001"/>
      <c r="BI118" s="1001"/>
      <c r="BJ118" s="1001"/>
      <c r="BK118" s="1001"/>
      <c r="BL118" s="1001"/>
      <c r="BM118" s="1001"/>
      <c r="BN118" s="1001"/>
      <c r="BO118" s="1001"/>
      <c r="BP118" s="1002"/>
      <c r="BQ118" s="1035" t="s">
        <v>137</v>
      </c>
      <c r="BR118" s="1036"/>
      <c r="BS118" s="1036"/>
      <c r="BT118" s="1036"/>
      <c r="BU118" s="1036"/>
      <c r="BV118" s="1036" t="s">
        <v>137</v>
      </c>
      <c r="BW118" s="1036"/>
      <c r="BX118" s="1036"/>
      <c r="BY118" s="1036"/>
      <c r="BZ118" s="1036"/>
      <c r="CA118" s="1036" t="s">
        <v>394</v>
      </c>
      <c r="CB118" s="1036"/>
      <c r="CC118" s="1036"/>
      <c r="CD118" s="1036"/>
      <c r="CE118" s="1036"/>
      <c r="CF118" s="956" t="s">
        <v>394</v>
      </c>
      <c r="CG118" s="957"/>
      <c r="CH118" s="957"/>
      <c r="CI118" s="957"/>
      <c r="CJ118" s="957"/>
      <c r="CK118" s="984"/>
      <c r="CL118" s="985"/>
      <c r="CM118" s="958" t="s">
        <v>465</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137</v>
      </c>
      <c r="DH118" s="995"/>
      <c r="DI118" s="995"/>
      <c r="DJ118" s="995"/>
      <c r="DK118" s="996"/>
      <c r="DL118" s="997" t="s">
        <v>137</v>
      </c>
      <c r="DM118" s="995"/>
      <c r="DN118" s="995"/>
      <c r="DO118" s="995"/>
      <c r="DP118" s="996"/>
      <c r="DQ118" s="997" t="s">
        <v>137</v>
      </c>
      <c r="DR118" s="995"/>
      <c r="DS118" s="995"/>
      <c r="DT118" s="995"/>
      <c r="DU118" s="996"/>
      <c r="DV118" s="998" t="s">
        <v>137</v>
      </c>
      <c r="DW118" s="999"/>
      <c r="DX118" s="999"/>
      <c r="DY118" s="999"/>
      <c r="DZ118" s="1000"/>
    </row>
    <row r="119" spans="1:130" s="230" customFormat="1" ht="26.25" customHeight="1" x14ac:dyDescent="0.2">
      <c r="A119" s="1092" t="s">
        <v>438</v>
      </c>
      <c r="B119" s="983"/>
      <c r="C119" s="965" t="s">
        <v>439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137</v>
      </c>
      <c r="AB119" s="936"/>
      <c r="AC119" s="936"/>
      <c r="AD119" s="936"/>
      <c r="AE119" s="937"/>
      <c r="AF119" s="938" t="s">
        <v>137</v>
      </c>
      <c r="AG119" s="936"/>
      <c r="AH119" s="936"/>
      <c r="AI119" s="936"/>
      <c r="AJ119" s="937"/>
      <c r="AK119" s="938" t="s">
        <v>137</v>
      </c>
      <c r="AL119" s="936"/>
      <c r="AM119" s="936"/>
      <c r="AN119" s="936"/>
      <c r="AO119" s="937"/>
      <c r="AP119" s="939" t="s">
        <v>137</v>
      </c>
      <c r="AQ119" s="940"/>
      <c r="AR119" s="940"/>
      <c r="AS119" s="940"/>
      <c r="AT119" s="941"/>
      <c r="AU119" s="946"/>
      <c r="AV119" s="947"/>
      <c r="AW119" s="947"/>
      <c r="AX119" s="947"/>
      <c r="AY119" s="947"/>
      <c r="AZ119" s="251" t="s">
        <v>188</v>
      </c>
      <c r="BA119" s="251"/>
      <c r="BB119" s="251"/>
      <c r="BC119" s="251"/>
      <c r="BD119" s="251"/>
      <c r="BE119" s="251"/>
      <c r="BF119" s="251"/>
      <c r="BG119" s="251"/>
      <c r="BH119" s="251"/>
      <c r="BI119" s="251"/>
      <c r="BJ119" s="251"/>
      <c r="BK119" s="251"/>
      <c r="BL119" s="251"/>
      <c r="BM119" s="251"/>
      <c r="BN119" s="251"/>
      <c r="BO119" s="1013" t="s">
        <v>466</v>
      </c>
      <c r="BP119" s="1041"/>
      <c r="BQ119" s="1035">
        <v>31773279</v>
      </c>
      <c r="BR119" s="1036"/>
      <c r="BS119" s="1036"/>
      <c r="BT119" s="1036"/>
      <c r="BU119" s="1036"/>
      <c r="BV119" s="1036">
        <v>28992847</v>
      </c>
      <c r="BW119" s="1036"/>
      <c r="BX119" s="1036"/>
      <c r="BY119" s="1036"/>
      <c r="BZ119" s="1036"/>
      <c r="CA119" s="1036">
        <v>26698265</v>
      </c>
      <c r="CB119" s="1036"/>
      <c r="CC119" s="1036"/>
      <c r="CD119" s="1036"/>
      <c r="CE119" s="1036"/>
      <c r="CF119" s="1037"/>
      <c r="CG119" s="1038"/>
      <c r="CH119" s="1038"/>
      <c r="CI119" s="1038"/>
      <c r="CJ119" s="1039"/>
      <c r="CK119" s="986"/>
      <c r="CL119" s="987"/>
      <c r="CM119" s="1009" t="s">
        <v>467</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137</v>
      </c>
      <c r="DH119" s="1022"/>
      <c r="DI119" s="1022"/>
      <c r="DJ119" s="1022"/>
      <c r="DK119" s="1023"/>
      <c r="DL119" s="1021" t="s">
        <v>394</v>
      </c>
      <c r="DM119" s="1022"/>
      <c r="DN119" s="1022"/>
      <c r="DO119" s="1022"/>
      <c r="DP119" s="1023"/>
      <c r="DQ119" s="1021" t="s">
        <v>137</v>
      </c>
      <c r="DR119" s="1022"/>
      <c r="DS119" s="1022"/>
      <c r="DT119" s="1022"/>
      <c r="DU119" s="1023"/>
      <c r="DV119" s="1024" t="s">
        <v>440</v>
      </c>
      <c r="DW119" s="1025"/>
      <c r="DX119" s="1025"/>
      <c r="DY119" s="1025"/>
      <c r="DZ119" s="1026"/>
    </row>
    <row r="120" spans="1:130" s="230" customFormat="1" ht="26.25" customHeight="1" x14ac:dyDescent="0.2">
      <c r="A120" s="1093"/>
      <c r="B120" s="985"/>
      <c r="C120" s="958" t="s">
        <v>444</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137</v>
      </c>
      <c r="AB120" s="995"/>
      <c r="AC120" s="995"/>
      <c r="AD120" s="995"/>
      <c r="AE120" s="996"/>
      <c r="AF120" s="997" t="s">
        <v>137</v>
      </c>
      <c r="AG120" s="995"/>
      <c r="AH120" s="995"/>
      <c r="AI120" s="995"/>
      <c r="AJ120" s="996"/>
      <c r="AK120" s="997" t="s">
        <v>137</v>
      </c>
      <c r="AL120" s="995"/>
      <c r="AM120" s="995"/>
      <c r="AN120" s="995"/>
      <c r="AO120" s="996"/>
      <c r="AP120" s="998" t="s">
        <v>137</v>
      </c>
      <c r="AQ120" s="999"/>
      <c r="AR120" s="999"/>
      <c r="AS120" s="999"/>
      <c r="AT120" s="1000"/>
      <c r="AU120" s="1027" t="s">
        <v>468</v>
      </c>
      <c r="AV120" s="1028"/>
      <c r="AW120" s="1028"/>
      <c r="AX120" s="1028"/>
      <c r="AY120" s="1029"/>
      <c r="AZ120" s="965" t="s">
        <v>469</v>
      </c>
      <c r="BA120" s="933"/>
      <c r="BB120" s="933"/>
      <c r="BC120" s="933"/>
      <c r="BD120" s="933"/>
      <c r="BE120" s="933"/>
      <c r="BF120" s="933"/>
      <c r="BG120" s="933"/>
      <c r="BH120" s="933"/>
      <c r="BI120" s="933"/>
      <c r="BJ120" s="933"/>
      <c r="BK120" s="933"/>
      <c r="BL120" s="933"/>
      <c r="BM120" s="933"/>
      <c r="BN120" s="933"/>
      <c r="BO120" s="933"/>
      <c r="BP120" s="934"/>
      <c r="BQ120" s="966">
        <v>5950112</v>
      </c>
      <c r="BR120" s="967"/>
      <c r="BS120" s="967"/>
      <c r="BT120" s="967"/>
      <c r="BU120" s="967"/>
      <c r="BV120" s="967">
        <v>6303038</v>
      </c>
      <c r="BW120" s="967"/>
      <c r="BX120" s="967"/>
      <c r="BY120" s="967"/>
      <c r="BZ120" s="967"/>
      <c r="CA120" s="967">
        <v>6357836</v>
      </c>
      <c r="CB120" s="967"/>
      <c r="CC120" s="967"/>
      <c r="CD120" s="967"/>
      <c r="CE120" s="967"/>
      <c r="CF120" s="980">
        <v>49.1</v>
      </c>
      <c r="CG120" s="981"/>
      <c r="CH120" s="981"/>
      <c r="CI120" s="981"/>
      <c r="CJ120" s="981"/>
      <c r="CK120" s="1042" t="s">
        <v>470</v>
      </c>
      <c r="CL120" s="1043"/>
      <c r="CM120" s="1043"/>
      <c r="CN120" s="1043"/>
      <c r="CO120" s="1044"/>
      <c r="CP120" s="1050" t="s">
        <v>471</v>
      </c>
      <c r="CQ120" s="1051"/>
      <c r="CR120" s="1051"/>
      <c r="CS120" s="1051"/>
      <c r="CT120" s="1051"/>
      <c r="CU120" s="1051"/>
      <c r="CV120" s="1051"/>
      <c r="CW120" s="1051"/>
      <c r="CX120" s="1051"/>
      <c r="CY120" s="1051"/>
      <c r="CZ120" s="1051"/>
      <c r="DA120" s="1051"/>
      <c r="DB120" s="1051"/>
      <c r="DC120" s="1051"/>
      <c r="DD120" s="1051"/>
      <c r="DE120" s="1051"/>
      <c r="DF120" s="1052"/>
      <c r="DG120" s="966">
        <v>2054077</v>
      </c>
      <c r="DH120" s="967"/>
      <c r="DI120" s="967"/>
      <c r="DJ120" s="967"/>
      <c r="DK120" s="967"/>
      <c r="DL120" s="967">
        <v>1762574</v>
      </c>
      <c r="DM120" s="967"/>
      <c r="DN120" s="967"/>
      <c r="DO120" s="967"/>
      <c r="DP120" s="967"/>
      <c r="DQ120" s="967">
        <v>1427385</v>
      </c>
      <c r="DR120" s="967"/>
      <c r="DS120" s="967"/>
      <c r="DT120" s="967"/>
      <c r="DU120" s="967"/>
      <c r="DV120" s="968">
        <v>11</v>
      </c>
      <c r="DW120" s="968"/>
      <c r="DX120" s="968"/>
      <c r="DY120" s="968"/>
      <c r="DZ120" s="969"/>
    </row>
    <row r="121" spans="1:130" s="230" customFormat="1" ht="26.25" customHeight="1" x14ac:dyDescent="0.2">
      <c r="A121" s="1093"/>
      <c r="B121" s="985"/>
      <c r="C121" s="1010" t="s">
        <v>472</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440</v>
      </c>
      <c r="AB121" s="995"/>
      <c r="AC121" s="995"/>
      <c r="AD121" s="995"/>
      <c r="AE121" s="996"/>
      <c r="AF121" s="997" t="s">
        <v>137</v>
      </c>
      <c r="AG121" s="995"/>
      <c r="AH121" s="995"/>
      <c r="AI121" s="995"/>
      <c r="AJ121" s="996"/>
      <c r="AK121" s="997" t="s">
        <v>137</v>
      </c>
      <c r="AL121" s="995"/>
      <c r="AM121" s="995"/>
      <c r="AN121" s="995"/>
      <c r="AO121" s="996"/>
      <c r="AP121" s="998" t="s">
        <v>137</v>
      </c>
      <c r="AQ121" s="999"/>
      <c r="AR121" s="999"/>
      <c r="AS121" s="999"/>
      <c r="AT121" s="1000"/>
      <c r="AU121" s="1030"/>
      <c r="AV121" s="1031"/>
      <c r="AW121" s="1031"/>
      <c r="AX121" s="1031"/>
      <c r="AY121" s="1032"/>
      <c r="AZ121" s="958" t="s">
        <v>473</v>
      </c>
      <c r="BA121" s="959"/>
      <c r="BB121" s="959"/>
      <c r="BC121" s="959"/>
      <c r="BD121" s="959"/>
      <c r="BE121" s="959"/>
      <c r="BF121" s="959"/>
      <c r="BG121" s="959"/>
      <c r="BH121" s="959"/>
      <c r="BI121" s="959"/>
      <c r="BJ121" s="959"/>
      <c r="BK121" s="959"/>
      <c r="BL121" s="959"/>
      <c r="BM121" s="959"/>
      <c r="BN121" s="959"/>
      <c r="BO121" s="959"/>
      <c r="BP121" s="960"/>
      <c r="BQ121" s="961">
        <v>51556</v>
      </c>
      <c r="BR121" s="962"/>
      <c r="BS121" s="962"/>
      <c r="BT121" s="962"/>
      <c r="BU121" s="962"/>
      <c r="BV121" s="962">
        <v>36437</v>
      </c>
      <c r="BW121" s="962"/>
      <c r="BX121" s="962"/>
      <c r="BY121" s="962"/>
      <c r="BZ121" s="962"/>
      <c r="CA121" s="962">
        <v>28362</v>
      </c>
      <c r="CB121" s="962"/>
      <c r="CC121" s="962"/>
      <c r="CD121" s="962"/>
      <c r="CE121" s="962"/>
      <c r="CF121" s="956">
        <v>0.2</v>
      </c>
      <c r="CG121" s="957"/>
      <c r="CH121" s="957"/>
      <c r="CI121" s="957"/>
      <c r="CJ121" s="957"/>
      <c r="CK121" s="1045"/>
      <c r="CL121" s="1046"/>
      <c r="CM121" s="1046"/>
      <c r="CN121" s="1046"/>
      <c r="CO121" s="1047"/>
      <c r="CP121" s="1055" t="s">
        <v>412</v>
      </c>
      <c r="CQ121" s="1056"/>
      <c r="CR121" s="1056"/>
      <c r="CS121" s="1056"/>
      <c r="CT121" s="1056"/>
      <c r="CU121" s="1056"/>
      <c r="CV121" s="1056"/>
      <c r="CW121" s="1056"/>
      <c r="CX121" s="1056"/>
      <c r="CY121" s="1056"/>
      <c r="CZ121" s="1056"/>
      <c r="DA121" s="1056"/>
      <c r="DB121" s="1056"/>
      <c r="DC121" s="1056"/>
      <c r="DD121" s="1056"/>
      <c r="DE121" s="1056"/>
      <c r="DF121" s="1057"/>
      <c r="DG121" s="961">
        <v>665936</v>
      </c>
      <c r="DH121" s="962"/>
      <c r="DI121" s="962"/>
      <c r="DJ121" s="962"/>
      <c r="DK121" s="962"/>
      <c r="DL121" s="962">
        <v>577236</v>
      </c>
      <c r="DM121" s="962"/>
      <c r="DN121" s="962"/>
      <c r="DO121" s="962"/>
      <c r="DP121" s="962"/>
      <c r="DQ121" s="962">
        <v>526603</v>
      </c>
      <c r="DR121" s="962"/>
      <c r="DS121" s="962"/>
      <c r="DT121" s="962"/>
      <c r="DU121" s="962"/>
      <c r="DV121" s="963">
        <v>4.0999999999999996</v>
      </c>
      <c r="DW121" s="963"/>
      <c r="DX121" s="963"/>
      <c r="DY121" s="963"/>
      <c r="DZ121" s="964"/>
    </row>
    <row r="122" spans="1:130" s="230" customFormat="1" ht="26.25" customHeight="1" x14ac:dyDescent="0.2">
      <c r="A122" s="1093"/>
      <c r="B122" s="985"/>
      <c r="C122" s="958" t="s">
        <v>454</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440</v>
      </c>
      <c r="AB122" s="995"/>
      <c r="AC122" s="995"/>
      <c r="AD122" s="995"/>
      <c r="AE122" s="996"/>
      <c r="AF122" s="997" t="s">
        <v>394</v>
      </c>
      <c r="AG122" s="995"/>
      <c r="AH122" s="995"/>
      <c r="AI122" s="995"/>
      <c r="AJ122" s="996"/>
      <c r="AK122" s="997" t="s">
        <v>137</v>
      </c>
      <c r="AL122" s="995"/>
      <c r="AM122" s="995"/>
      <c r="AN122" s="995"/>
      <c r="AO122" s="996"/>
      <c r="AP122" s="998" t="s">
        <v>137</v>
      </c>
      <c r="AQ122" s="999"/>
      <c r="AR122" s="999"/>
      <c r="AS122" s="999"/>
      <c r="AT122" s="1000"/>
      <c r="AU122" s="1030"/>
      <c r="AV122" s="1031"/>
      <c r="AW122" s="1031"/>
      <c r="AX122" s="1031"/>
      <c r="AY122" s="1032"/>
      <c r="AZ122" s="1009" t="s">
        <v>474</v>
      </c>
      <c r="BA122" s="1001"/>
      <c r="BB122" s="1001"/>
      <c r="BC122" s="1001"/>
      <c r="BD122" s="1001"/>
      <c r="BE122" s="1001"/>
      <c r="BF122" s="1001"/>
      <c r="BG122" s="1001"/>
      <c r="BH122" s="1001"/>
      <c r="BI122" s="1001"/>
      <c r="BJ122" s="1001"/>
      <c r="BK122" s="1001"/>
      <c r="BL122" s="1001"/>
      <c r="BM122" s="1001"/>
      <c r="BN122" s="1001"/>
      <c r="BO122" s="1001"/>
      <c r="BP122" s="1002"/>
      <c r="BQ122" s="1035">
        <v>20907370</v>
      </c>
      <c r="BR122" s="1036"/>
      <c r="BS122" s="1036"/>
      <c r="BT122" s="1036"/>
      <c r="BU122" s="1036"/>
      <c r="BV122" s="1036">
        <v>18616882</v>
      </c>
      <c r="BW122" s="1036"/>
      <c r="BX122" s="1036"/>
      <c r="BY122" s="1036"/>
      <c r="BZ122" s="1036"/>
      <c r="CA122" s="1036">
        <v>17085547</v>
      </c>
      <c r="CB122" s="1036"/>
      <c r="CC122" s="1036"/>
      <c r="CD122" s="1036"/>
      <c r="CE122" s="1036"/>
      <c r="CF122" s="1053">
        <v>131.9</v>
      </c>
      <c r="CG122" s="1054"/>
      <c r="CH122" s="1054"/>
      <c r="CI122" s="1054"/>
      <c r="CJ122" s="1054"/>
      <c r="CK122" s="1045"/>
      <c r="CL122" s="1046"/>
      <c r="CM122" s="1046"/>
      <c r="CN122" s="1046"/>
      <c r="CO122" s="1047"/>
      <c r="CP122" s="1055" t="s">
        <v>475</v>
      </c>
      <c r="CQ122" s="1056"/>
      <c r="CR122" s="1056"/>
      <c r="CS122" s="1056"/>
      <c r="CT122" s="1056"/>
      <c r="CU122" s="1056"/>
      <c r="CV122" s="1056"/>
      <c r="CW122" s="1056"/>
      <c r="CX122" s="1056"/>
      <c r="CY122" s="1056"/>
      <c r="CZ122" s="1056"/>
      <c r="DA122" s="1056"/>
      <c r="DB122" s="1056"/>
      <c r="DC122" s="1056"/>
      <c r="DD122" s="1056"/>
      <c r="DE122" s="1056"/>
      <c r="DF122" s="1057"/>
      <c r="DG122" s="961">
        <v>1578</v>
      </c>
      <c r="DH122" s="962"/>
      <c r="DI122" s="962"/>
      <c r="DJ122" s="962"/>
      <c r="DK122" s="962"/>
      <c r="DL122" s="962">
        <v>1360</v>
      </c>
      <c r="DM122" s="962"/>
      <c r="DN122" s="962"/>
      <c r="DO122" s="962"/>
      <c r="DP122" s="962"/>
      <c r="DQ122" s="962">
        <v>1161</v>
      </c>
      <c r="DR122" s="962"/>
      <c r="DS122" s="962"/>
      <c r="DT122" s="962"/>
      <c r="DU122" s="962"/>
      <c r="DV122" s="963">
        <v>0</v>
      </c>
      <c r="DW122" s="963"/>
      <c r="DX122" s="963"/>
      <c r="DY122" s="963"/>
      <c r="DZ122" s="964"/>
    </row>
    <row r="123" spans="1:130" s="230" customFormat="1" ht="26.25" customHeight="1" x14ac:dyDescent="0.2">
      <c r="A123" s="1093"/>
      <c r="B123" s="985"/>
      <c r="C123" s="958" t="s">
        <v>460</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440</v>
      </c>
      <c r="AB123" s="995"/>
      <c r="AC123" s="995"/>
      <c r="AD123" s="995"/>
      <c r="AE123" s="996"/>
      <c r="AF123" s="997" t="s">
        <v>137</v>
      </c>
      <c r="AG123" s="995"/>
      <c r="AH123" s="995"/>
      <c r="AI123" s="995"/>
      <c r="AJ123" s="996"/>
      <c r="AK123" s="997" t="s">
        <v>137</v>
      </c>
      <c r="AL123" s="995"/>
      <c r="AM123" s="995"/>
      <c r="AN123" s="995"/>
      <c r="AO123" s="996"/>
      <c r="AP123" s="998" t="s">
        <v>440</v>
      </c>
      <c r="AQ123" s="999"/>
      <c r="AR123" s="999"/>
      <c r="AS123" s="999"/>
      <c r="AT123" s="1000"/>
      <c r="AU123" s="1033"/>
      <c r="AV123" s="1034"/>
      <c r="AW123" s="1034"/>
      <c r="AX123" s="1034"/>
      <c r="AY123" s="1034"/>
      <c r="AZ123" s="251" t="s">
        <v>188</v>
      </c>
      <c r="BA123" s="251"/>
      <c r="BB123" s="251"/>
      <c r="BC123" s="251"/>
      <c r="BD123" s="251"/>
      <c r="BE123" s="251"/>
      <c r="BF123" s="251"/>
      <c r="BG123" s="251"/>
      <c r="BH123" s="251"/>
      <c r="BI123" s="251"/>
      <c r="BJ123" s="251"/>
      <c r="BK123" s="251"/>
      <c r="BL123" s="251"/>
      <c r="BM123" s="251"/>
      <c r="BN123" s="251"/>
      <c r="BO123" s="1013" t="s">
        <v>476</v>
      </c>
      <c r="BP123" s="1041"/>
      <c r="BQ123" s="1099">
        <v>26909038</v>
      </c>
      <c r="BR123" s="1100"/>
      <c r="BS123" s="1100"/>
      <c r="BT123" s="1100"/>
      <c r="BU123" s="1100"/>
      <c r="BV123" s="1100">
        <v>24956357</v>
      </c>
      <c r="BW123" s="1100"/>
      <c r="BX123" s="1100"/>
      <c r="BY123" s="1100"/>
      <c r="BZ123" s="1100"/>
      <c r="CA123" s="1100">
        <v>23471745</v>
      </c>
      <c r="CB123" s="1100"/>
      <c r="CC123" s="1100"/>
      <c r="CD123" s="1100"/>
      <c r="CE123" s="1100"/>
      <c r="CF123" s="1037"/>
      <c r="CG123" s="1038"/>
      <c r="CH123" s="1038"/>
      <c r="CI123" s="1038"/>
      <c r="CJ123" s="1039"/>
      <c r="CK123" s="1045"/>
      <c r="CL123" s="1046"/>
      <c r="CM123" s="1046"/>
      <c r="CN123" s="1046"/>
      <c r="CO123" s="1047"/>
      <c r="CP123" s="1055" t="s">
        <v>477</v>
      </c>
      <c r="CQ123" s="1056"/>
      <c r="CR123" s="1056"/>
      <c r="CS123" s="1056"/>
      <c r="CT123" s="1056"/>
      <c r="CU123" s="1056"/>
      <c r="CV123" s="1056"/>
      <c r="CW123" s="1056"/>
      <c r="CX123" s="1056"/>
      <c r="CY123" s="1056"/>
      <c r="CZ123" s="1056"/>
      <c r="DA123" s="1056"/>
      <c r="DB123" s="1056"/>
      <c r="DC123" s="1056"/>
      <c r="DD123" s="1056"/>
      <c r="DE123" s="1056"/>
      <c r="DF123" s="1057"/>
      <c r="DG123" s="994" t="s">
        <v>137</v>
      </c>
      <c r="DH123" s="995"/>
      <c r="DI123" s="995"/>
      <c r="DJ123" s="995"/>
      <c r="DK123" s="996"/>
      <c r="DL123" s="997" t="s">
        <v>394</v>
      </c>
      <c r="DM123" s="995"/>
      <c r="DN123" s="995"/>
      <c r="DO123" s="995"/>
      <c r="DP123" s="996"/>
      <c r="DQ123" s="997" t="s">
        <v>394</v>
      </c>
      <c r="DR123" s="995"/>
      <c r="DS123" s="995"/>
      <c r="DT123" s="995"/>
      <c r="DU123" s="996"/>
      <c r="DV123" s="998" t="s">
        <v>137</v>
      </c>
      <c r="DW123" s="999"/>
      <c r="DX123" s="999"/>
      <c r="DY123" s="999"/>
      <c r="DZ123" s="1000"/>
    </row>
    <row r="124" spans="1:130" s="230" customFormat="1" ht="26.25" customHeight="1" thickBot="1" x14ac:dyDescent="0.25">
      <c r="A124" s="1093"/>
      <c r="B124" s="985"/>
      <c r="C124" s="958" t="s">
        <v>463</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137</v>
      </c>
      <c r="AB124" s="995"/>
      <c r="AC124" s="995"/>
      <c r="AD124" s="995"/>
      <c r="AE124" s="996"/>
      <c r="AF124" s="997" t="s">
        <v>440</v>
      </c>
      <c r="AG124" s="995"/>
      <c r="AH124" s="995"/>
      <c r="AI124" s="995"/>
      <c r="AJ124" s="996"/>
      <c r="AK124" s="997" t="s">
        <v>137</v>
      </c>
      <c r="AL124" s="995"/>
      <c r="AM124" s="995"/>
      <c r="AN124" s="995"/>
      <c r="AO124" s="996"/>
      <c r="AP124" s="998" t="s">
        <v>137</v>
      </c>
      <c r="AQ124" s="999"/>
      <c r="AR124" s="999"/>
      <c r="AS124" s="999"/>
      <c r="AT124" s="1000"/>
      <c r="AU124" s="1095" t="s">
        <v>478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37.700000000000003</v>
      </c>
      <c r="BR124" s="1063"/>
      <c r="BS124" s="1063"/>
      <c r="BT124" s="1063"/>
      <c r="BU124" s="1063"/>
      <c r="BV124" s="1063">
        <v>30.1</v>
      </c>
      <c r="BW124" s="1063"/>
      <c r="BX124" s="1063"/>
      <c r="BY124" s="1063"/>
      <c r="BZ124" s="1063"/>
      <c r="CA124" s="1063">
        <v>24.9</v>
      </c>
      <c r="CB124" s="1063"/>
      <c r="CC124" s="1063"/>
      <c r="CD124" s="1063"/>
      <c r="CE124" s="1063"/>
      <c r="CF124" s="1064"/>
      <c r="CG124" s="1065"/>
      <c r="CH124" s="1065"/>
      <c r="CI124" s="1065"/>
      <c r="CJ124" s="1066"/>
      <c r="CK124" s="1048"/>
      <c r="CL124" s="1048"/>
      <c r="CM124" s="1048"/>
      <c r="CN124" s="1048"/>
      <c r="CO124" s="1049"/>
      <c r="CP124" s="1055" t="s">
        <v>479</v>
      </c>
      <c r="CQ124" s="1056"/>
      <c r="CR124" s="1056"/>
      <c r="CS124" s="1056"/>
      <c r="CT124" s="1056"/>
      <c r="CU124" s="1056"/>
      <c r="CV124" s="1056"/>
      <c r="CW124" s="1056"/>
      <c r="CX124" s="1056"/>
      <c r="CY124" s="1056"/>
      <c r="CZ124" s="1056"/>
      <c r="DA124" s="1056"/>
      <c r="DB124" s="1056"/>
      <c r="DC124" s="1056"/>
      <c r="DD124" s="1056"/>
      <c r="DE124" s="1056"/>
      <c r="DF124" s="1057"/>
      <c r="DG124" s="1040" t="s">
        <v>137</v>
      </c>
      <c r="DH124" s="1022"/>
      <c r="DI124" s="1022"/>
      <c r="DJ124" s="1022"/>
      <c r="DK124" s="1023"/>
      <c r="DL124" s="1021" t="s">
        <v>394</v>
      </c>
      <c r="DM124" s="1022"/>
      <c r="DN124" s="1022"/>
      <c r="DO124" s="1022"/>
      <c r="DP124" s="1023"/>
      <c r="DQ124" s="1021" t="s">
        <v>137</v>
      </c>
      <c r="DR124" s="1022"/>
      <c r="DS124" s="1022"/>
      <c r="DT124" s="1022"/>
      <c r="DU124" s="1023"/>
      <c r="DV124" s="1024" t="s">
        <v>394</v>
      </c>
      <c r="DW124" s="1025"/>
      <c r="DX124" s="1025"/>
      <c r="DY124" s="1025"/>
      <c r="DZ124" s="1026"/>
    </row>
    <row r="125" spans="1:130" s="230" customFormat="1" ht="26.25" customHeight="1" x14ac:dyDescent="0.2">
      <c r="A125" s="1093"/>
      <c r="B125" s="985"/>
      <c r="C125" s="958" t="s">
        <v>465</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137</v>
      </c>
      <c r="AB125" s="995"/>
      <c r="AC125" s="995"/>
      <c r="AD125" s="995"/>
      <c r="AE125" s="996"/>
      <c r="AF125" s="997" t="s">
        <v>137</v>
      </c>
      <c r="AG125" s="995"/>
      <c r="AH125" s="995"/>
      <c r="AI125" s="995"/>
      <c r="AJ125" s="996"/>
      <c r="AK125" s="997" t="s">
        <v>137</v>
      </c>
      <c r="AL125" s="995"/>
      <c r="AM125" s="995"/>
      <c r="AN125" s="995"/>
      <c r="AO125" s="996"/>
      <c r="AP125" s="998" t="s">
        <v>137</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480</v>
      </c>
      <c r="CL125" s="1043"/>
      <c r="CM125" s="1043"/>
      <c r="CN125" s="1043"/>
      <c r="CO125" s="1044"/>
      <c r="CP125" s="965" t="s">
        <v>481</v>
      </c>
      <c r="CQ125" s="933"/>
      <c r="CR125" s="933"/>
      <c r="CS125" s="933"/>
      <c r="CT125" s="933"/>
      <c r="CU125" s="933"/>
      <c r="CV125" s="933"/>
      <c r="CW125" s="933"/>
      <c r="CX125" s="933"/>
      <c r="CY125" s="933"/>
      <c r="CZ125" s="933"/>
      <c r="DA125" s="933"/>
      <c r="DB125" s="933"/>
      <c r="DC125" s="933"/>
      <c r="DD125" s="933"/>
      <c r="DE125" s="933"/>
      <c r="DF125" s="934"/>
      <c r="DG125" s="966" t="s">
        <v>394</v>
      </c>
      <c r="DH125" s="967"/>
      <c r="DI125" s="967"/>
      <c r="DJ125" s="967"/>
      <c r="DK125" s="967"/>
      <c r="DL125" s="967" t="s">
        <v>137</v>
      </c>
      <c r="DM125" s="967"/>
      <c r="DN125" s="967"/>
      <c r="DO125" s="967"/>
      <c r="DP125" s="967"/>
      <c r="DQ125" s="967" t="s">
        <v>394</v>
      </c>
      <c r="DR125" s="967"/>
      <c r="DS125" s="967"/>
      <c r="DT125" s="967"/>
      <c r="DU125" s="967"/>
      <c r="DV125" s="968" t="s">
        <v>137</v>
      </c>
      <c r="DW125" s="968"/>
      <c r="DX125" s="968"/>
      <c r="DY125" s="968"/>
      <c r="DZ125" s="969"/>
    </row>
    <row r="126" spans="1:130" s="230" customFormat="1" ht="26.25" customHeight="1" thickBot="1" x14ac:dyDescent="0.25">
      <c r="A126" s="1093"/>
      <c r="B126" s="985"/>
      <c r="C126" s="958" t="s">
        <v>467</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137</v>
      </c>
      <c r="AB126" s="995"/>
      <c r="AC126" s="995"/>
      <c r="AD126" s="995"/>
      <c r="AE126" s="996"/>
      <c r="AF126" s="997" t="s">
        <v>137</v>
      </c>
      <c r="AG126" s="995"/>
      <c r="AH126" s="995"/>
      <c r="AI126" s="995"/>
      <c r="AJ126" s="996"/>
      <c r="AK126" s="997" t="s">
        <v>137</v>
      </c>
      <c r="AL126" s="995"/>
      <c r="AM126" s="995"/>
      <c r="AN126" s="995"/>
      <c r="AO126" s="996"/>
      <c r="AP126" s="998" t="s">
        <v>394</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482</v>
      </c>
      <c r="CQ126" s="959"/>
      <c r="CR126" s="959"/>
      <c r="CS126" s="959"/>
      <c r="CT126" s="959"/>
      <c r="CU126" s="959"/>
      <c r="CV126" s="959"/>
      <c r="CW126" s="959"/>
      <c r="CX126" s="959"/>
      <c r="CY126" s="959"/>
      <c r="CZ126" s="959"/>
      <c r="DA126" s="959"/>
      <c r="DB126" s="959"/>
      <c r="DC126" s="959"/>
      <c r="DD126" s="959"/>
      <c r="DE126" s="959"/>
      <c r="DF126" s="960"/>
      <c r="DG126" s="961" t="s">
        <v>137</v>
      </c>
      <c r="DH126" s="962"/>
      <c r="DI126" s="962"/>
      <c r="DJ126" s="962"/>
      <c r="DK126" s="962"/>
      <c r="DL126" s="962" t="s">
        <v>137</v>
      </c>
      <c r="DM126" s="962"/>
      <c r="DN126" s="962"/>
      <c r="DO126" s="962"/>
      <c r="DP126" s="962"/>
      <c r="DQ126" s="962" t="s">
        <v>137</v>
      </c>
      <c r="DR126" s="962"/>
      <c r="DS126" s="962"/>
      <c r="DT126" s="962"/>
      <c r="DU126" s="962"/>
      <c r="DV126" s="963" t="s">
        <v>137</v>
      </c>
      <c r="DW126" s="963"/>
      <c r="DX126" s="963"/>
      <c r="DY126" s="963"/>
      <c r="DZ126" s="964"/>
    </row>
    <row r="127" spans="1:130" s="230" customFormat="1" ht="26.25" customHeight="1" x14ac:dyDescent="0.2">
      <c r="A127" s="1094"/>
      <c r="B127" s="987"/>
      <c r="C127" s="1009" t="s">
        <v>483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148</v>
      </c>
      <c r="AB127" s="995"/>
      <c r="AC127" s="995"/>
      <c r="AD127" s="995"/>
      <c r="AE127" s="996"/>
      <c r="AF127" s="997">
        <v>149</v>
      </c>
      <c r="AG127" s="995"/>
      <c r="AH127" s="995"/>
      <c r="AI127" s="995"/>
      <c r="AJ127" s="996"/>
      <c r="AK127" s="997">
        <v>113</v>
      </c>
      <c r="AL127" s="995"/>
      <c r="AM127" s="995"/>
      <c r="AN127" s="995"/>
      <c r="AO127" s="996"/>
      <c r="AP127" s="998">
        <v>0</v>
      </c>
      <c r="AQ127" s="999"/>
      <c r="AR127" s="999"/>
      <c r="AS127" s="999"/>
      <c r="AT127" s="1000"/>
      <c r="AU127" s="232"/>
      <c r="AV127" s="232"/>
      <c r="AW127" s="232"/>
      <c r="AX127" s="1067" t="s">
        <v>484</v>
      </c>
      <c r="AY127" s="1068"/>
      <c r="AZ127" s="1068"/>
      <c r="BA127" s="1068"/>
      <c r="BB127" s="1068"/>
      <c r="BC127" s="1068"/>
      <c r="BD127" s="1068"/>
      <c r="BE127" s="1069"/>
      <c r="BF127" s="1070" t="s">
        <v>485</v>
      </c>
      <c r="BG127" s="1068"/>
      <c r="BH127" s="1068"/>
      <c r="BI127" s="1068"/>
      <c r="BJ127" s="1068"/>
      <c r="BK127" s="1068"/>
      <c r="BL127" s="1069"/>
      <c r="BM127" s="1070" t="s">
        <v>486</v>
      </c>
      <c r="BN127" s="1068"/>
      <c r="BO127" s="1068"/>
      <c r="BP127" s="1068"/>
      <c r="BQ127" s="1068"/>
      <c r="BR127" s="1068"/>
      <c r="BS127" s="1069"/>
      <c r="BT127" s="1070" t="s">
        <v>487</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488</v>
      </c>
      <c r="CQ127" s="959"/>
      <c r="CR127" s="959"/>
      <c r="CS127" s="959"/>
      <c r="CT127" s="959"/>
      <c r="CU127" s="959"/>
      <c r="CV127" s="959"/>
      <c r="CW127" s="959"/>
      <c r="CX127" s="959"/>
      <c r="CY127" s="959"/>
      <c r="CZ127" s="959"/>
      <c r="DA127" s="959"/>
      <c r="DB127" s="959"/>
      <c r="DC127" s="959"/>
      <c r="DD127" s="959"/>
      <c r="DE127" s="959"/>
      <c r="DF127" s="960"/>
      <c r="DG127" s="961" t="s">
        <v>394</v>
      </c>
      <c r="DH127" s="962"/>
      <c r="DI127" s="962"/>
      <c r="DJ127" s="962"/>
      <c r="DK127" s="962"/>
      <c r="DL127" s="962" t="s">
        <v>137</v>
      </c>
      <c r="DM127" s="962"/>
      <c r="DN127" s="962"/>
      <c r="DO127" s="962"/>
      <c r="DP127" s="962"/>
      <c r="DQ127" s="962" t="s">
        <v>137</v>
      </c>
      <c r="DR127" s="962"/>
      <c r="DS127" s="962"/>
      <c r="DT127" s="962"/>
      <c r="DU127" s="962"/>
      <c r="DV127" s="963" t="s">
        <v>137</v>
      </c>
      <c r="DW127" s="963"/>
      <c r="DX127" s="963"/>
      <c r="DY127" s="963"/>
      <c r="DZ127" s="964"/>
    </row>
    <row r="128" spans="1:130" s="230" customFormat="1" ht="26.25" customHeight="1" thickBot="1" x14ac:dyDescent="0.25">
      <c r="A128" s="1077" t="s">
        <v>489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490</v>
      </c>
      <c r="X128" s="1079"/>
      <c r="Y128" s="1079"/>
      <c r="Z128" s="1080"/>
      <c r="AA128" s="1081">
        <v>17340</v>
      </c>
      <c r="AB128" s="1082"/>
      <c r="AC128" s="1082"/>
      <c r="AD128" s="1082"/>
      <c r="AE128" s="1083"/>
      <c r="AF128" s="1084">
        <v>14066</v>
      </c>
      <c r="AG128" s="1082"/>
      <c r="AH128" s="1082"/>
      <c r="AI128" s="1082"/>
      <c r="AJ128" s="1083"/>
      <c r="AK128" s="1084">
        <v>9393</v>
      </c>
      <c r="AL128" s="1082"/>
      <c r="AM128" s="1082"/>
      <c r="AN128" s="1082"/>
      <c r="AO128" s="1083"/>
      <c r="AP128" s="1085"/>
      <c r="AQ128" s="1086"/>
      <c r="AR128" s="1086"/>
      <c r="AS128" s="1086"/>
      <c r="AT128" s="1087"/>
      <c r="AU128" s="232"/>
      <c r="AV128" s="232"/>
      <c r="AW128" s="232"/>
      <c r="AX128" s="932" t="s">
        <v>491</v>
      </c>
      <c r="AY128" s="933"/>
      <c r="AZ128" s="933"/>
      <c r="BA128" s="933"/>
      <c r="BB128" s="933"/>
      <c r="BC128" s="933"/>
      <c r="BD128" s="933"/>
      <c r="BE128" s="934"/>
      <c r="BF128" s="1088" t="s">
        <v>137</v>
      </c>
      <c r="BG128" s="1089"/>
      <c r="BH128" s="1089"/>
      <c r="BI128" s="1089"/>
      <c r="BJ128" s="1089"/>
      <c r="BK128" s="1089"/>
      <c r="BL128" s="1090"/>
      <c r="BM128" s="1088">
        <v>12.71</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492</v>
      </c>
      <c r="CQ128" s="762"/>
      <c r="CR128" s="762"/>
      <c r="CS128" s="762"/>
      <c r="CT128" s="762"/>
      <c r="CU128" s="762"/>
      <c r="CV128" s="762"/>
      <c r="CW128" s="762"/>
      <c r="CX128" s="762"/>
      <c r="CY128" s="762"/>
      <c r="CZ128" s="762"/>
      <c r="DA128" s="762"/>
      <c r="DB128" s="762"/>
      <c r="DC128" s="762"/>
      <c r="DD128" s="762"/>
      <c r="DE128" s="762"/>
      <c r="DF128" s="1072"/>
      <c r="DG128" s="1073" t="s">
        <v>137</v>
      </c>
      <c r="DH128" s="1074"/>
      <c r="DI128" s="1074"/>
      <c r="DJ128" s="1074"/>
      <c r="DK128" s="1074"/>
      <c r="DL128" s="1074" t="s">
        <v>137</v>
      </c>
      <c r="DM128" s="1074"/>
      <c r="DN128" s="1074"/>
      <c r="DO128" s="1074"/>
      <c r="DP128" s="1074"/>
      <c r="DQ128" s="1074" t="s">
        <v>137</v>
      </c>
      <c r="DR128" s="1074"/>
      <c r="DS128" s="1074"/>
      <c r="DT128" s="1074"/>
      <c r="DU128" s="1074"/>
      <c r="DV128" s="1075" t="s">
        <v>137</v>
      </c>
      <c r="DW128" s="1075"/>
      <c r="DX128" s="1075"/>
      <c r="DY128" s="1075"/>
      <c r="DZ128" s="1076"/>
    </row>
    <row r="129" spans="1:131" s="230" customFormat="1" ht="26.25" customHeight="1" x14ac:dyDescent="0.2">
      <c r="A129" s="970" t="s">
        <v>109</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493</v>
      </c>
      <c r="X129" s="1107"/>
      <c r="Y129" s="1107"/>
      <c r="Z129" s="1108"/>
      <c r="AA129" s="994">
        <v>16684506</v>
      </c>
      <c r="AB129" s="995"/>
      <c r="AC129" s="995"/>
      <c r="AD129" s="995"/>
      <c r="AE129" s="996"/>
      <c r="AF129" s="997">
        <v>16874344</v>
      </c>
      <c r="AG129" s="995"/>
      <c r="AH129" s="995"/>
      <c r="AI129" s="995"/>
      <c r="AJ129" s="996"/>
      <c r="AK129" s="997">
        <v>15955927</v>
      </c>
      <c r="AL129" s="995"/>
      <c r="AM129" s="995"/>
      <c r="AN129" s="995"/>
      <c r="AO129" s="996"/>
      <c r="AP129" s="1109"/>
      <c r="AQ129" s="1110"/>
      <c r="AR129" s="1110"/>
      <c r="AS129" s="1110"/>
      <c r="AT129" s="1111"/>
      <c r="AU129" s="233"/>
      <c r="AV129" s="233"/>
      <c r="AW129" s="233"/>
      <c r="AX129" s="1101" t="s">
        <v>494</v>
      </c>
      <c r="AY129" s="959"/>
      <c r="AZ129" s="959"/>
      <c r="BA129" s="959"/>
      <c r="BB129" s="959"/>
      <c r="BC129" s="959"/>
      <c r="BD129" s="959"/>
      <c r="BE129" s="960"/>
      <c r="BF129" s="1102" t="s">
        <v>137</v>
      </c>
      <c r="BG129" s="1103"/>
      <c r="BH129" s="1103"/>
      <c r="BI129" s="1103"/>
      <c r="BJ129" s="1103"/>
      <c r="BK129" s="1103"/>
      <c r="BL129" s="1104"/>
      <c r="BM129" s="1102">
        <v>17.71</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495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496</v>
      </c>
      <c r="X130" s="1107"/>
      <c r="Y130" s="1107"/>
      <c r="Z130" s="1108"/>
      <c r="AA130" s="994">
        <v>3810401</v>
      </c>
      <c r="AB130" s="995"/>
      <c r="AC130" s="995"/>
      <c r="AD130" s="995"/>
      <c r="AE130" s="996"/>
      <c r="AF130" s="997">
        <v>3490781</v>
      </c>
      <c r="AG130" s="995"/>
      <c r="AH130" s="995"/>
      <c r="AI130" s="995"/>
      <c r="AJ130" s="996"/>
      <c r="AK130" s="997">
        <v>3005942</v>
      </c>
      <c r="AL130" s="995"/>
      <c r="AM130" s="995"/>
      <c r="AN130" s="995"/>
      <c r="AO130" s="996"/>
      <c r="AP130" s="1109"/>
      <c r="AQ130" s="1110"/>
      <c r="AR130" s="1110"/>
      <c r="AS130" s="1110"/>
      <c r="AT130" s="1111"/>
      <c r="AU130" s="233"/>
      <c r="AV130" s="233"/>
      <c r="AW130" s="233"/>
      <c r="AX130" s="1101" t="s">
        <v>497</v>
      </c>
      <c r="AY130" s="959"/>
      <c r="AZ130" s="959"/>
      <c r="BA130" s="959"/>
      <c r="BB130" s="959"/>
      <c r="BC130" s="959"/>
      <c r="BD130" s="959"/>
      <c r="BE130" s="960"/>
      <c r="BF130" s="1137">
        <v>9.8000000000000007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498</v>
      </c>
      <c r="X131" s="1144"/>
      <c r="Y131" s="1144"/>
      <c r="Z131" s="1145"/>
      <c r="AA131" s="1040">
        <v>12874105</v>
      </c>
      <c r="AB131" s="1022"/>
      <c r="AC131" s="1022"/>
      <c r="AD131" s="1022"/>
      <c r="AE131" s="1023"/>
      <c r="AF131" s="1021">
        <v>13383563</v>
      </c>
      <c r="AG131" s="1022"/>
      <c r="AH131" s="1022"/>
      <c r="AI131" s="1022"/>
      <c r="AJ131" s="1023"/>
      <c r="AK131" s="1021">
        <v>12949985</v>
      </c>
      <c r="AL131" s="1022"/>
      <c r="AM131" s="1022"/>
      <c r="AN131" s="1022"/>
      <c r="AO131" s="1023"/>
      <c r="AP131" s="1146"/>
      <c r="AQ131" s="1147"/>
      <c r="AR131" s="1147"/>
      <c r="AS131" s="1147"/>
      <c r="AT131" s="1148"/>
      <c r="AU131" s="233"/>
      <c r="AV131" s="233"/>
      <c r="AW131" s="233"/>
      <c r="AX131" s="1119" t="s">
        <v>499</v>
      </c>
      <c r="AY131" s="762"/>
      <c r="AZ131" s="762"/>
      <c r="BA131" s="762"/>
      <c r="BB131" s="762"/>
      <c r="BC131" s="762"/>
      <c r="BD131" s="762"/>
      <c r="BE131" s="1072"/>
      <c r="BF131" s="1120">
        <v>24.9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501</v>
      </c>
      <c r="W132" s="1130"/>
      <c r="X132" s="1130"/>
      <c r="Y132" s="1130"/>
      <c r="Z132" s="1131"/>
      <c r="AA132" s="1132">
        <v>10.78401178</v>
      </c>
      <c r="AB132" s="1133"/>
      <c r="AC132" s="1133"/>
      <c r="AD132" s="1133"/>
      <c r="AE132" s="1134"/>
      <c r="AF132" s="1135">
        <v>9.2863238290000005</v>
      </c>
      <c r="AG132" s="1133"/>
      <c r="AH132" s="1133"/>
      <c r="AI132" s="1133"/>
      <c r="AJ132" s="1134"/>
      <c r="AK132" s="1135">
        <v>9.5868219149999998</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502</v>
      </c>
      <c r="W133" s="1113"/>
      <c r="X133" s="1113"/>
      <c r="Y133" s="1113"/>
      <c r="Z133" s="1114"/>
      <c r="AA133" s="1115">
        <v>11.2</v>
      </c>
      <c r="AB133" s="1116"/>
      <c r="AC133" s="1116"/>
      <c r="AD133" s="1116"/>
      <c r="AE133" s="1117"/>
      <c r="AF133" s="1115">
        <v>10.5</v>
      </c>
      <c r="AG133" s="1116"/>
      <c r="AH133" s="1116"/>
      <c r="AI133" s="1116"/>
      <c r="AJ133" s="1117"/>
      <c r="AK133" s="1115">
        <v>9.8000000000000007</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gTL9GzN6gZjO6Gu5+tOCxvpwZZpn//ng2TwULKRO0gkQg4eMFXoAaurUJm0z8hbGmNHDpzSlEYTDsJNhoYxleg==" saltValue="zE9eKcha0aoA6mY7oYJPK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503</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wtSfKC2KlkcyXOVS5kfbQhMePa/qN3LM97ZJpz6+Vax+hJmssqPoVyDSXm6Yky6heWNn9mHlSVeoW43B1H7Ebw==" saltValue="DsHgIlkbl7OLWgIPsqzOa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9ghpDaXOdOjqRYA/aHc6FRzoRgogtcNUc125qQ+dCRVK+pVxApqy0xxq16ZgvGCCemcp+IHgmSdsY6EQ9n36mg==" saltValue="y+DK8RIslC/YpEQ9Ub4Mmw=="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504</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505</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506</v>
      </c>
      <c r="AP7" s="272"/>
      <c r="AQ7" s="273" t="s">
        <v>507</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508</v>
      </c>
      <c r="AQ8" s="279" t="s">
        <v>509</v>
      </c>
      <c r="AR8" s="280" t="s">
        <v>510</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511</v>
      </c>
      <c r="AL9" s="1153"/>
      <c r="AM9" s="1153"/>
      <c r="AN9" s="1154"/>
      <c r="AO9" s="281">
        <v>5944377</v>
      </c>
      <c r="AP9" s="281">
        <v>128780</v>
      </c>
      <c r="AQ9" s="282">
        <v>105319</v>
      </c>
      <c r="AR9" s="283">
        <v>22.3</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512</v>
      </c>
      <c r="AL10" s="1153"/>
      <c r="AM10" s="1153"/>
      <c r="AN10" s="1154"/>
      <c r="AO10" s="284">
        <v>109618</v>
      </c>
      <c r="AP10" s="284">
        <v>2375</v>
      </c>
      <c r="AQ10" s="285">
        <v>9860</v>
      </c>
      <c r="AR10" s="286">
        <v>-75.900000000000006</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513</v>
      </c>
      <c r="AL11" s="1153"/>
      <c r="AM11" s="1153"/>
      <c r="AN11" s="1154"/>
      <c r="AO11" s="284">
        <v>228354</v>
      </c>
      <c r="AP11" s="284">
        <v>4947</v>
      </c>
      <c r="AQ11" s="285">
        <v>1656</v>
      </c>
      <c r="AR11" s="286">
        <v>198.7</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514</v>
      </c>
      <c r="AL12" s="1153"/>
      <c r="AM12" s="1153"/>
      <c r="AN12" s="1154"/>
      <c r="AO12" s="284" t="s">
        <v>515</v>
      </c>
      <c r="AP12" s="284" t="s">
        <v>515</v>
      </c>
      <c r="AQ12" s="285">
        <v>3</v>
      </c>
      <c r="AR12" s="286" t="s">
        <v>515</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516</v>
      </c>
      <c r="AL13" s="1153"/>
      <c r="AM13" s="1153"/>
      <c r="AN13" s="1154"/>
      <c r="AO13" s="284">
        <v>106581</v>
      </c>
      <c r="AP13" s="284">
        <v>2309</v>
      </c>
      <c r="AQ13" s="285">
        <v>4056</v>
      </c>
      <c r="AR13" s="286">
        <v>-43.1</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517</v>
      </c>
      <c r="AL14" s="1153"/>
      <c r="AM14" s="1153"/>
      <c r="AN14" s="1154"/>
      <c r="AO14" s="284">
        <v>135112</v>
      </c>
      <c r="AP14" s="284">
        <v>2927</v>
      </c>
      <c r="AQ14" s="285">
        <v>2339</v>
      </c>
      <c r="AR14" s="286">
        <v>25.1</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518</v>
      </c>
      <c r="AL15" s="1156"/>
      <c r="AM15" s="1156"/>
      <c r="AN15" s="1157"/>
      <c r="AO15" s="284">
        <v>-534478</v>
      </c>
      <c r="AP15" s="284">
        <v>-11579</v>
      </c>
      <c r="AQ15" s="285">
        <v>-7717</v>
      </c>
      <c r="AR15" s="286">
        <v>50</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188</v>
      </c>
      <c r="AL16" s="1156"/>
      <c r="AM16" s="1156"/>
      <c r="AN16" s="1157"/>
      <c r="AO16" s="284">
        <v>5989564</v>
      </c>
      <c r="AP16" s="284">
        <v>129759</v>
      </c>
      <c r="AQ16" s="285">
        <v>115515</v>
      </c>
      <c r="AR16" s="286">
        <v>12.3</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519</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520</v>
      </c>
      <c r="AP20" s="293" t="s">
        <v>521</v>
      </c>
      <c r="AQ20" s="294" t="s">
        <v>522</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523</v>
      </c>
      <c r="AL21" s="1159"/>
      <c r="AM21" s="1159"/>
      <c r="AN21" s="1160"/>
      <c r="AO21" s="297">
        <v>13.97</v>
      </c>
      <c r="AP21" s="298">
        <v>10.69</v>
      </c>
      <c r="AQ21" s="299">
        <v>3.28</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524</v>
      </c>
      <c r="AL22" s="1159"/>
      <c r="AM22" s="1159"/>
      <c r="AN22" s="1160"/>
      <c r="AO22" s="302">
        <v>97.9</v>
      </c>
      <c r="AP22" s="303">
        <v>97.4</v>
      </c>
      <c r="AQ22" s="304">
        <v>0.5</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525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526</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527</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506</v>
      </c>
      <c r="AP30" s="272"/>
      <c r="AQ30" s="273" t="s">
        <v>507</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508</v>
      </c>
      <c r="AQ31" s="279" t="s">
        <v>509</v>
      </c>
      <c r="AR31" s="280" t="s">
        <v>510</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528</v>
      </c>
      <c r="AL32" s="1167"/>
      <c r="AM32" s="1167"/>
      <c r="AN32" s="1168"/>
      <c r="AO32" s="312">
        <v>3885175</v>
      </c>
      <c r="AP32" s="312">
        <v>84169</v>
      </c>
      <c r="AQ32" s="313">
        <v>74824</v>
      </c>
      <c r="AR32" s="314">
        <v>12.5</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529</v>
      </c>
      <c r="AL33" s="1167"/>
      <c r="AM33" s="1167"/>
      <c r="AN33" s="1168"/>
      <c r="AO33" s="312" t="s">
        <v>515</v>
      </c>
      <c r="AP33" s="312" t="s">
        <v>515</v>
      </c>
      <c r="AQ33" s="313" t="s">
        <v>515</v>
      </c>
      <c r="AR33" s="314" t="s">
        <v>515</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530</v>
      </c>
      <c r="AL34" s="1167"/>
      <c r="AM34" s="1167"/>
      <c r="AN34" s="1168"/>
      <c r="AO34" s="312" t="s">
        <v>515</v>
      </c>
      <c r="AP34" s="312" t="s">
        <v>515</v>
      </c>
      <c r="AQ34" s="313">
        <v>1</v>
      </c>
      <c r="AR34" s="314" t="s">
        <v>515</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531</v>
      </c>
      <c r="AL35" s="1167"/>
      <c r="AM35" s="1167"/>
      <c r="AN35" s="1168"/>
      <c r="AO35" s="312">
        <v>361507</v>
      </c>
      <c r="AP35" s="312">
        <v>7832</v>
      </c>
      <c r="AQ35" s="313">
        <v>17427</v>
      </c>
      <c r="AR35" s="314">
        <v>-55.1</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532</v>
      </c>
      <c r="AL36" s="1167"/>
      <c r="AM36" s="1167"/>
      <c r="AN36" s="1168"/>
      <c r="AO36" s="312">
        <v>10032</v>
      </c>
      <c r="AP36" s="312">
        <v>217</v>
      </c>
      <c r="AQ36" s="313">
        <v>2447</v>
      </c>
      <c r="AR36" s="314">
        <v>-91.1</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533</v>
      </c>
      <c r="AL37" s="1167"/>
      <c r="AM37" s="1167"/>
      <c r="AN37" s="1168"/>
      <c r="AO37" s="312">
        <v>113</v>
      </c>
      <c r="AP37" s="312">
        <v>2</v>
      </c>
      <c r="AQ37" s="313">
        <v>591</v>
      </c>
      <c r="AR37" s="314">
        <v>-99.7</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534</v>
      </c>
      <c r="AL38" s="1170"/>
      <c r="AM38" s="1170"/>
      <c r="AN38" s="1171"/>
      <c r="AO38" s="315" t="s">
        <v>515</v>
      </c>
      <c r="AP38" s="315" t="s">
        <v>515</v>
      </c>
      <c r="AQ38" s="316">
        <v>2</v>
      </c>
      <c r="AR38" s="304" t="s">
        <v>515</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535</v>
      </c>
      <c r="AL39" s="1170"/>
      <c r="AM39" s="1170"/>
      <c r="AN39" s="1171"/>
      <c r="AO39" s="312">
        <v>-9393</v>
      </c>
      <c r="AP39" s="312">
        <v>-203</v>
      </c>
      <c r="AQ39" s="313">
        <v>-3618</v>
      </c>
      <c r="AR39" s="314">
        <v>-94.4</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536</v>
      </c>
      <c r="AL40" s="1167"/>
      <c r="AM40" s="1167"/>
      <c r="AN40" s="1168"/>
      <c r="AO40" s="312">
        <v>-3005942</v>
      </c>
      <c r="AP40" s="312">
        <v>-65121</v>
      </c>
      <c r="AQ40" s="313">
        <v>-63812</v>
      </c>
      <c r="AR40" s="314">
        <v>2.1</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301</v>
      </c>
      <c r="AL41" s="1173"/>
      <c r="AM41" s="1173"/>
      <c r="AN41" s="1174"/>
      <c r="AO41" s="312">
        <v>1241492</v>
      </c>
      <c r="AP41" s="312">
        <v>26896</v>
      </c>
      <c r="AQ41" s="313">
        <v>27863</v>
      </c>
      <c r="AR41" s="314">
        <v>-3.5</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537</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538</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539</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506</v>
      </c>
      <c r="AN49" s="1163" t="s">
        <v>540</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541</v>
      </c>
      <c r="AO50" s="329" t="s">
        <v>542</v>
      </c>
      <c r="AP50" s="330" t="s">
        <v>543</v>
      </c>
      <c r="AQ50" s="331" t="s">
        <v>544</v>
      </c>
      <c r="AR50" s="332" t="s">
        <v>545</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546</v>
      </c>
      <c r="AL51" s="325"/>
      <c r="AM51" s="333">
        <v>1679941</v>
      </c>
      <c r="AN51" s="334">
        <v>33450</v>
      </c>
      <c r="AO51" s="335">
        <v>-57.9</v>
      </c>
      <c r="AP51" s="336">
        <v>69185</v>
      </c>
      <c r="AQ51" s="337">
        <v>-2</v>
      </c>
      <c r="AR51" s="338">
        <v>-55.9</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547</v>
      </c>
      <c r="AM52" s="341">
        <v>1015066</v>
      </c>
      <c r="AN52" s="342">
        <v>20212</v>
      </c>
      <c r="AO52" s="343">
        <v>-61.2</v>
      </c>
      <c r="AP52" s="344">
        <v>38519</v>
      </c>
      <c r="AQ52" s="345">
        <v>3</v>
      </c>
      <c r="AR52" s="346">
        <v>-64.2</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548</v>
      </c>
      <c r="AL53" s="325"/>
      <c r="AM53" s="333">
        <v>2014308</v>
      </c>
      <c r="AN53" s="334">
        <v>40862</v>
      </c>
      <c r="AO53" s="335">
        <v>22.2</v>
      </c>
      <c r="AP53" s="336">
        <v>70166</v>
      </c>
      <c r="AQ53" s="337">
        <v>1.4</v>
      </c>
      <c r="AR53" s="338">
        <v>20.8</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547</v>
      </c>
      <c r="AM54" s="341">
        <v>1475829</v>
      </c>
      <c r="AN54" s="342">
        <v>29939</v>
      </c>
      <c r="AO54" s="343">
        <v>48.1</v>
      </c>
      <c r="AP54" s="344">
        <v>36115</v>
      </c>
      <c r="AQ54" s="345">
        <v>-6.2</v>
      </c>
      <c r="AR54" s="346">
        <v>54.3</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549</v>
      </c>
      <c r="AL55" s="325"/>
      <c r="AM55" s="333">
        <v>998445</v>
      </c>
      <c r="AN55" s="334">
        <v>20642</v>
      </c>
      <c r="AO55" s="335">
        <v>-49.5</v>
      </c>
      <c r="AP55" s="336">
        <v>92632</v>
      </c>
      <c r="AQ55" s="337">
        <v>32</v>
      </c>
      <c r="AR55" s="338">
        <v>-81.5</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547</v>
      </c>
      <c r="AM56" s="341">
        <v>747189</v>
      </c>
      <c r="AN56" s="342">
        <v>15447</v>
      </c>
      <c r="AO56" s="343">
        <v>-48.4</v>
      </c>
      <c r="AP56" s="344">
        <v>47978</v>
      </c>
      <c r="AQ56" s="345">
        <v>32.799999999999997</v>
      </c>
      <c r="AR56" s="346">
        <v>-81.2</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550</v>
      </c>
      <c r="AL57" s="325"/>
      <c r="AM57" s="333">
        <v>1268207</v>
      </c>
      <c r="AN57" s="334">
        <v>26828</v>
      </c>
      <c r="AO57" s="335">
        <v>30</v>
      </c>
      <c r="AP57" s="336">
        <v>96469</v>
      </c>
      <c r="AQ57" s="337">
        <v>4.0999999999999996</v>
      </c>
      <c r="AR57" s="338">
        <v>25.9</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547</v>
      </c>
      <c r="AM58" s="341">
        <v>806091</v>
      </c>
      <c r="AN58" s="342">
        <v>17052</v>
      </c>
      <c r="AO58" s="343">
        <v>10.4</v>
      </c>
      <c r="AP58" s="344">
        <v>49775</v>
      </c>
      <c r="AQ58" s="345">
        <v>3.7</v>
      </c>
      <c r="AR58" s="346">
        <v>6.7</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551</v>
      </c>
      <c r="AL59" s="325"/>
      <c r="AM59" s="333">
        <v>2617028</v>
      </c>
      <c r="AN59" s="334">
        <v>56696</v>
      </c>
      <c r="AO59" s="335">
        <v>111.3</v>
      </c>
      <c r="AP59" s="336">
        <v>85743</v>
      </c>
      <c r="AQ59" s="337">
        <v>-11.1</v>
      </c>
      <c r="AR59" s="338">
        <v>122.4</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547</v>
      </c>
      <c r="AM60" s="341">
        <v>1584406</v>
      </c>
      <c r="AN60" s="342">
        <v>34325</v>
      </c>
      <c r="AO60" s="343">
        <v>101.3</v>
      </c>
      <c r="AP60" s="344">
        <v>45231</v>
      </c>
      <c r="AQ60" s="345">
        <v>-9.1</v>
      </c>
      <c r="AR60" s="346">
        <v>110.4</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552</v>
      </c>
      <c r="AL61" s="347"/>
      <c r="AM61" s="348">
        <v>1715586</v>
      </c>
      <c r="AN61" s="349">
        <v>35696</v>
      </c>
      <c r="AO61" s="350">
        <v>11.2</v>
      </c>
      <c r="AP61" s="351">
        <v>82839</v>
      </c>
      <c r="AQ61" s="352">
        <v>4.9000000000000004</v>
      </c>
      <c r="AR61" s="338">
        <v>6.3</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547</v>
      </c>
      <c r="AM62" s="341">
        <v>1125716</v>
      </c>
      <c r="AN62" s="342">
        <v>23395</v>
      </c>
      <c r="AO62" s="343">
        <v>10</v>
      </c>
      <c r="AP62" s="344">
        <v>43524</v>
      </c>
      <c r="AQ62" s="345">
        <v>4.8</v>
      </c>
      <c r="AR62" s="346">
        <v>5.2</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la2GnSC3+R52vFGAK5febfSnELDbk79XxDnMxMkaJxLdlKuLyqeu4GKoRviEXpJuAT3tAPSIQYx5KAIXGegHqQ==" saltValue="oHMUqYA2Tmp7a6QRJUyC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554</v>
      </c>
    </row>
    <row r="120" spans="125:125" ht="13.5" hidden="1" customHeight="1" x14ac:dyDescent="0.2"/>
    <row r="121" spans="125:125" ht="13.5" hidden="1" customHeight="1" x14ac:dyDescent="0.2">
      <c r="DU121" s="259"/>
    </row>
  </sheetData>
  <sheetProtection algorithmName="SHA-512" hashValue="g5RgxTNHJ9Z/JZy/A7FRCaBGMyrHjnaOICA+go6tykConSrhpuVL89xo5uCosOV2CGTFPDGrg/b8VAyUUAIDeQ==" saltValue="GLqH42LIQCGPEoE/DBJ91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555</v>
      </c>
    </row>
  </sheetData>
  <sheetProtection algorithmName="SHA-512" hashValue="wXdgfwcVc7Tx6Edv9orfooj8GeEGAFahgwhsaOhPJ3aDosYUT5hmy8K9kHGJOYJpc1D8jCBA83MW81J7Po6H2A==" saltValue="ajX9o4yc8g8m82ajsaqn0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2">
      <c r="B47" s="10"/>
      <c r="C47" s="1175" t="s">
        <v>3</v>
      </c>
      <c r="D47" s="1175"/>
      <c r="E47" s="1176"/>
      <c r="F47" s="11">
        <v>26.05</v>
      </c>
      <c r="G47" s="12">
        <v>22.97</v>
      </c>
      <c r="H47" s="12">
        <v>17.649999999999999</v>
      </c>
      <c r="I47" s="12">
        <v>17.84</v>
      </c>
      <c r="J47" s="13">
        <v>17.87</v>
      </c>
    </row>
    <row r="48" spans="2:10" ht="57.75" customHeight="1" x14ac:dyDescent="0.2">
      <c r="B48" s="14"/>
      <c r="C48" s="1177" t="s">
        <v>4</v>
      </c>
      <c r="D48" s="1177"/>
      <c r="E48" s="1178"/>
      <c r="F48" s="15">
        <v>3.85</v>
      </c>
      <c r="G48" s="16">
        <v>3.17</v>
      </c>
      <c r="H48" s="16">
        <v>3.03</v>
      </c>
      <c r="I48" s="16">
        <v>5.59</v>
      </c>
      <c r="J48" s="17">
        <v>6.11</v>
      </c>
    </row>
    <row r="49" spans="2:10" ht="57.75" customHeight="1" thickBot="1" x14ac:dyDescent="0.25">
      <c r="B49" s="18"/>
      <c r="C49" s="1179" t="s">
        <v>5</v>
      </c>
      <c r="D49" s="1179"/>
      <c r="E49" s="1180"/>
      <c r="F49" s="19" t="s">
        <v>561</v>
      </c>
      <c r="G49" s="20" t="s">
        <v>562</v>
      </c>
      <c r="H49" s="20" t="s">
        <v>563</v>
      </c>
      <c r="I49" s="20">
        <v>2.99</v>
      </c>
      <c r="J49" s="21" t="s">
        <v>564</v>
      </c>
    </row>
    <row r="50" spans="2:10" ht="13.2" x14ac:dyDescent="0.2"/>
  </sheetData>
  <sheetProtection algorithmName="SHA-512" hashValue="y2jvpWI535tmKYxhAPC/Y734Gi+PShFe8+YXIgM19uDVNBaQxDc/yMvEZzyZxAFZeRMJPPMHe9LC+RyhYgzhrw==" saltValue="//oQKTB3pSk5eO0mOLb7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556</v>
      </c>
      <c r="G33" s="29" t="s">
        <v>557</v>
      </c>
      <c r="H33" s="29" t="s">
        <v>558</v>
      </c>
      <c r="I33" s="29" t="s">
        <v>559</v>
      </c>
      <c r="J33" s="30" t="s">
        <v>560</v>
      </c>
      <c r="K33" s="22"/>
      <c r="L33" s="22"/>
      <c r="M33" s="22"/>
      <c r="N33" s="22"/>
      <c r="O33" s="22"/>
      <c r="P33" s="22"/>
    </row>
    <row r="34" spans="1:16" ht="39" customHeight="1" x14ac:dyDescent="0.2">
      <c r="A34" s="22"/>
      <c r="B34" s="31"/>
      <c r="C34" s="1187" t="s">
        <v>565</v>
      </c>
      <c r="D34" s="1187"/>
      <c r="E34" s="1188"/>
      <c r="F34" s="32">
        <v>9.6</v>
      </c>
      <c r="G34" s="33">
        <v>10.119999999999999</v>
      </c>
      <c r="H34" s="33">
        <v>9.7799999999999994</v>
      </c>
      <c r="I34" s="33">
        <v>10.95</v>
      </c>
      <c r="J34" s="34">
        <v>12.76</v>
      </c>
      <c r="K34" s="22"/>
      <c r="L34" s="22"/>
      <c r="M34" s="22"/>
      <c r="N34" s="22"/>
      <c r="O34" s="22"/>
      <c r="P34" s="22"/>
    </row>
    <row r="35" spans="1:16" ht="39" customHeight="1" x14ac:dyDescent="0.2">
      <c r="A35" s="22"/>
      <c r="B35" s="35"/>
      <c r="C35" s="1181" t="s">
        <v>566</v>
      </c>
      <c r="D35" s="1182"/>
      <c r="E35" s="1183"/>
      <c r="F35" s="36">
        <v>3.83</v>
      </c>
      <c r="G35" s="37">
        <v>3.13</v>
      </c>
      <c r="H35" s="37">
        <v>3.01</v>
      </c>
      <c r="I35" s="37">
        <v>5.58</v>
      </c>
      <c r="J35" s="38">
        <v>6.09</v>
      </c>
      <c r="K35" s="22"/>
      <c r="L35" s="22"/>
      <c r="M35" s="22"/>
      <c r="N35" s="22"/>
      <c r="O35" s="22"/>
      <c r="P35" s="22"/>
    </row>
    <row r="36" spans="1:16" ht="39" customHeight="1" x14ac:dyDescent="0.2">
      <c r="A36" s="22"/>
      <c r="B36" s="35"/>
      <c r="C36" s="1181" t="s">
        <v>567</v>
      </c>
      <c r="D36" s="1182"/>
      <c r="E36" s="1183"/>
      <c r="F36" s="36">
        <v>1.17</v>
      </c>
      <c r="G36" s="37">
        <v>1.5</v>
      </c>
      <c r="H36" s="37">
        <v>1.59</v>
      </c>
      <c r="I36" s="37">
        <v>1.91</v>
      </c>
      <c r="J36" s="38">
        <v>2.14</v>
      </c>
      <c r="K36" s="22"/>
      <c r="L36" s="22"/>
      <c r="M36" s="22"/>
      <c r="N36" s="22"/>
      <c r="O36" s="22"/>
      <c r="P36" s="22"/>
    </row>
    <row r="37" spans="1:16" ht="39" customHeight="1" x14ac:dyDescent="0.2">
      <c r="A37" s="22"/>
      <c r="B37" s="35"/>
      <c r="C37" s="1181" t="s">
        <v>568</v>
      </c>
      <c r="D37" s="1182"/>
      <c r="E37" s="1183"/>
      <c r="F37" s="36">
        <v>0.57999999999999996</v>
      </c>
      <c r="G37" s="37">
        <v>0.44</v>
      </c>
      <c r="H37" s="37">
        <v>0.43</v>
      </c>
      <c r="I37" s="37">
        <v>0.65</v>
      </c>
      <c r="J37" s="38">
        <v>0.73</v>
      </c>
      <c r="K37" s="22"/>
      <c r="L37" s="22"/>
      <c r="M37" s="22"/>
      <c r="N37" s="22"/>
      <c r="O37" s="22"/>
      <c r="P37" s="22"/>
    </row>
    <row r="38" spans="1:16" ht="39" customHeight="1" x14ac:dyDescent="0.2">
      <c r="A38" s="22"/>
      <c r="B38" s="35"/>
      <c r="C38" s="1181" t="s">
        <v>569</v>
      </c>
      <c r="D38" s="1182"/>
      <c r="E38" s="1183"/>
      <c r="F38" s="36">
        <v>1.95</v>
      </c>
      <c r="G38" s="37">
        <v>0.93</v>
      </c>
      <c r="H38" s="37">
        <v>1.01</v>
      </c>
      <c r="I38" s="37">
        <v>0.79</v>
      </c>
      <c r="J38" s="38">
        <v>0.47</v>
      </c>
      <c r="K38" s="22"/>
      <c r="L38" s="22"/>
      <c r="M38" s="22"/>
      <c r="N38" s="22"/>
      <c r="O38" s="22"/>
      <c r="P38" s="22"/>
    </row>
    <row r="39" spans="1:16" ht="39" customHeight="1" x14ac:dyDescent="0.2">
      <c r="A39" s="22"/>
      <c r="B39" s="35"/>
      <c r="C39" s="1181" t="s">
        <v>570</v>
      </c>
      <c r="D39" s="1182"/>
      <c r="E39" s="1183"/>
      <c r="F39" s="36" t="s">
        <v>515</v>
      </c>
      <c r="G39" s="37" t="s">
        <v>515</v>
      </c>
      <c r="H39" s="37">
        <v>0.27</v>
      </c>
      <c r="I39" s="37">
        <v>0.26</v>
      </c>
      <c r="J39" s="38">
        <v>0.26</v>
      </c>
      <c r="K39" s="22"/>
      <c r="L39" s="22"/>
      <c r="M39" s="22"/>
      <c r="N39" s="22"/>
      <c r="O39" s="22"/>
      <c r="P39" s="22"/>
    </row>
    <row r="40" spans="1:16" ht="39" customHeight="1" x14ac:dyDescent="0.2">
      <c r="A40" s="22"/>
      <c r="B40" s="35"/>
      <c r="C40" s="1181" t="s">
        <v>571</v>
      </c>
      <c r="D40" s="1182"/>
      <c r="E40" s="1183"/>
      <c r="F40" s="36">
        <v>0.11</v>
      </c>
      <c r="G40" s="37">
        <v>0.09</v>
      </c>
      <c r="H40" s="37">
        <v>7.0000000000000007E-2</v>
      </c>
      <c r="I40" s="37">
        <v>0.08</v>
      </c>
      <c r="J40" s="38">
        <v>0.09</v>
      </c>
      <c r="K40" s="22"/>
      <c r="L40" s="22"/>
      <c r="M40" s="22"/>
      <c r="N40" s="22"/>
      <c r="O40" s="22"/>
      <c r="P40" s="22"/>
    </row>
    <row r="41" spans="1:16" ht="39" customHeight="1" x14ac:dyDescent="0.2">
      <c r="A41" s="22"/>
      <c r="B41" s="35"/>
      <c r="C41" s="1181" t="s">
        <v>572</v>
      </c>
      <c r="D41" s="1182"/>
      <c r="E41" s="1183"/>
      <c r="F41" s="36">
        <v>0.01</v>
      </c>
      <c r="G41" s="37">
        <v>0.03</v>
      </c>
      <c r="H41" s="37">
        <v>0.01</v>
      </c>
      <c r="I41" s="37">
        <v>0</v>
      </c>
      <c r="J41" s="38">
        <v>0</v>
      </c>
      <c r="K41" s="22"/>
      <c r="L41" s="22"/>
      <c r="M41" s="22"/>
      <c r="N41" s="22"/>
      <c r="O41" s="22"/>
      <c r="P41" s="22"/>
    </row>
    <row r="42" spans="1:16" ht="39" customHeight="1" x14ac:dyDescent="0.2">
      <c r="A42" s="22"/>
      <c r="B42" s="39"/>
      <c r="C42" s="1181" t="s">
        <v>573</v>
      </c>
      <c r="D42" s="1182"/>
      <c r="E42" s="1183"/>
      <c r="F42" s="36" t="s">
        <v>515</v>
      </c>
      <c r="G42" s="37" t="s">
        <v>515</v>
      </c>
      <c r="H42" s="37" t="s">
        <v>515</v>
      </c>
      <c r="I42" s="37" t="s">
        <v>515</v>
      </c>
      <c r="J42" s="38" t="s">
        <v>515</v>
      </c>
      <c r="K42" s="22"/>
      <c r="L42" s="22"/>
      <c r="M42" s="22"/>
      <c r="N42" s="22"/>
      <c r="O42" s="22"/>
      <c r="P42" s="22"/>
    </row>
    <row r="43" spans="1:16" ht="39" customHeight="1" thickBot="1" x14ac:dyDescent="0.25">
      <c r="A43" s="22"/>
      <c r="B43" s="40"/>
      <c r="C43" s="1184" t="s">
        <v>574</v>
      </c>
      <c r="D43" s="1185"/>
      <c r="E43" s="1186"/>
      <c r="F43" s="41">
        <v>0.11</v>
      </c>
      <c r="G43" s="42">
        <v>0.37</v>
      </c>
      <c r="H43" s="42" t="s">
        <v>515</v>
      </c>
      <c r="I43" s="42" t="s">
        <v>515</v>
      </c>
      <c r="J43" s="43" t="s">
        <v>515</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RDS7/Bx9oWoNssm4S1XMOv2/tS7DvE2KNcuUODpcdB6Rh4XAFnXMW2pQDTcTvK3G39vWwfO2DSZRDQZs/Wfw==" saltValue="WChnUMDomk5j3vHCX3vc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2">
      <c r="A45" s="48"/>
      <c r="B45" s="1189" t="s">
        <v>10</v>
      </c>
      <c r="C45" s="1190"/>
      <c r="D45" s="58"/>
      <c r="E45" s="1195" t="s">
        <v>11</v>
      </c>
      <c r="F45" s="1195"/>
      <c r="G45" s="1195"/>
      <c r="H45" s="1195"/>
      <c r="I45" s="1195"/>
      <c r="J45" s="1196"/>
      <c r="K45" s="59">
        <v>4699</v>
      </c>
      <c r="L45" s="60">
        <v>4739</v>
      </c>
      <c r="M45" s="60">
        <v>4645</v>
      </c>
      <c r="N45" s="60">
        <v>4334</v>
      </c>
      <c r="O45" s="61">
        <v>3885</v>
      </c>
      <c r="P45" s="48"/>
      <c r="Q45" s="48"/>
      <c r="R45" s="48"/>
      <c r="S45" s="48"/>
      <c r="T45" s="48"/>
      <c r="U45" s="48"/>
    </row>
    <row r="46" spans="1:21" ht="30.75" customHeight="1" x14ac:dyDescent="0.2">
      <c r="A46" s="48"/>
      <c r="B46" s="1191"/>
      <c r="C46" s="1192"/>
      <c r="D46" s="62"/>
      <c r="E46" s="1197" t="s">
        <v>12</v>
      </c>
      <c r="F46" s="1197"/>
      <c r="G46" s="1197"/>
      <c r="H46" s="1197"/>
      <c r="I46" s="1197"/>
      <c r="J46" s="1198"/>
      <c r="K46" s="63" t="s">
        <v>515</v>
      </c>
      <c r="L46" s="64" t="s">
        <v>515</v>
      </c>
      <c r="M46" s="64" t="s">
        <v>515</v>
      </c>
      <c r="N46" s="64" t="s">
        <v>515</v>
      </c>
      <c r="O46" s="65" t="s">
        <v>515</v>
      </c>
      <c r="P46" s="48"/>
      <c r="Q46" s="48"/>
      <c r="R46" s="48"/>
      <c r="S46" s="48"/>
      <c r="T46" s="48"/>
      <c r="U46" s="48"/>
    </row>
    <row r="47" spans="1:21" ht="30.75" customHeight="1" x14ac:dyDescent="0.2">
      <c r="A47" s="48"/>
      <c r="B47" s="1191"/>
      <c r="C47" s="1192"/>
      <c r="D47" s="62"/>
      <c r="E47" s="1197" t="s">
        <v>13</v>
      </c>
      <c r="F47" s="1197"/>
      <c r="G47" s="1197"/>
      <c r="H47" s="1197"/>
      <c r="I47" s="1197"/>
      <c r="J47" s="1198"/>
      <c r="K47" s="63" t="s">
        <v>515</v>
      </c>
      <c r="L47" s="64" t="s">
        <v>515</v>
      </c>
      <c r="M47" s="64" t="s">
        <v>515</v>
      </c>
      <c r="N47" s="64" t="s">
        <v>515</v>
      </c>
      <c r="O47" s="65" t="s">
        <v>515</v>
      </c>
      <c r="P47" s="48"/>
      <c r="Q47" s="48"/>
      <c r="R47" s="48"/>
      <c r="S47" s="48"/>
      <c r="T47" s="48"/>
      <c r="U47" s="48"/>
    </row>
    <row r="48" spans="1:21" ht="30.75" customHeight="1" x14ac:dyDescent="0.2">
      <c r="A48" s="48"/>
      <c r="B48" s="1191"/>
      <c r="C48" s="1192"/>
      <c r="D48" s="62"/>
      <c r="E48" s="1197" t="s">
        <v>14</v>
      </c>
      <c r="F48" s="1197"/>
      <c r="G48" s="1197"/>
      <c r="H48" s="1197"/>
      <c r="I48" s="1197"/>
      <c r="J48" s="1198"/>
      <c r="K48" s="63">
        <v>397</v>
      </c>
      <c r="L48" s="64">
        <v>386</v>
      </c>
      <c r="M48" s="64">
        <v>338</v>
      </c>
      <c r="N48" s="64">
        <v>319</v>
      </c>
      <c r="O48" s="65">
        <v>362</v>
      </c>
      <c r="P48" s="48"/>
      <c r="Q48" s="48"/>
      <c r="R48" s="48"/>
      <c r="S48" s="48"/>
      <c r="T48" s="48"/>
      <c r="U48" s="48"/>
    </row>
    <row r="49" spans="1:21" ht="30.75" customHeight="1" x14ac:dyDescent="0.2">
      <c r="A49" s="48"/>
      <c r="B49" s="1191"/>
      <c r="C49" s="1192"/>
      <c r="D49" s="62"/>
      <c r="E49" s="1197" t="s">
        <v>15</v>
      </c>
      <c r="F49" s="1197"/>
      <c r="G49" s="1197"/>
      <c r="H49" s="1197"/>
      <c r="I49" s="1197"/>
      <c r="J49" s="1198"/>
      <c r="K49" s="63">
        <v>260</v>
      </c>
      <c r="L49" s="64">
        <v>249</v>
      </c>
      <c r="M49" s="64">
        <v>232</v>
      </c>
      <c r="N49" s="64">
        <v>95</v>
      </c>
      <c r="O49" s="65">
        <v>10</v>
      </c>
      <c r="P49" s="48"/>
      <c r="Q49" s="48"/>
      <c r="R49" s="48"/>
      <c r="S49" s="48"/>
      <c r="T49" s="48"/>
      <c r="U49" s="48"/>
    </row>
    <row r="50" spans="1:21" ht="30.75" customHeight="1" x14ac:dyDescent="0.2">
      <c r="A50" s="48"/>
      <c r="B50" s="1191"/>
      <c r="C50" s="1192"/>
      <c r="D50" s="62"/>
      <c r="E50" s="1197" t="s">
        <v>16</v>
      </c>
      <c r="F50" s="1197"/>
      <c r="G50" s="1197"/>
      <c r="H50" s="1197"/>
      <c r="I50" s="1197"/>
      <c r="J50" s="1198"/>
      <c r="K50" s="63">
        <v>0</v>
      </c>
      <c r="L50" s="64">
        <v>0</v>
      </c>
      <c r="M50" s="64">
        <v>0</v>
      </c>
      <c r="N50" s="64">
        <v>0</v>
      </c>
      <c r="O50" s="65">
        <v>0</v>
      </c>
      <c r="P50" s="48"/>
      <c r="Q50" s="48"/>
      <c r="R50" s="48"/>
      <c r="S50" s="48"/>
      <c r="T50" s="48"/>
      <c r="U50" s="48"/>
    </row>
    <row r="51" spans="1:21" ht="30.75" customHeight="1" x14ac:dyDescent="0.2">
      <c r="A51" s="48"/>
      <c r="B51" s="1193"/>
      <c r="C51" s="1194"/>
      <c r="D51" s="66"/>
      <c r="E51" s="1197" t="s">
        <v>17</v>
      </c>
      <c r="F51" s="1197"/>
      <c r="G51" s="1197"/>
      <c r="H51" s="1197"/>
      <c r="I51" s="1197"/>
      <c r="J51" s="1198"/>
      <c r="K51" s="63" t="s">
        <v>515</v>
      </c>
      <c r="L51" s="64">
        <v>0</v>
      </c>
      <c r="M51" s="64">
        <v>0</v>
      </c>
      <c r="N51" s="64" t="s">
        <v>515</v>
      </c>
      <c r="O51" s="65" t="s">
        <v>515</v>
      </c>
      <c r="P51" s="48"/>
      <c r="Q51" s="48"/>
      <c r="R51" s="48"/>
      <c r="S51" s="48"/>
      <c r="T51" s="48"/>
      <c r="U51" s="48"/>
    </row>
    <row r="52" spans="1:21" ht="30.75" customHeight="1" x14ac:dyDescent="0.2">
      <c r="A52" s="48"/>
      <c r="B52" s="1199" t="s">
        <v>18</v>
      </c>
      <c r="C52" s="1200"/>
      <c r="D52" s="66"/>
      <c r="E52" s="1197" t="s">
        <v>19</v>
      </c>
      <c r="F52" s="1197"/>
      <c r="G52" s="1197"/>
      <c r="H52" s="1197"/>
      <c r="I52" s="1197"/>
      <c r="J52" s="1198"/>
      <c r="K52" s="63">
        <v>3911</v>
      </c>
      <c r="L52" s="64">
        <v>3923</v>
      </c>
      <c r="M52" s="64">
        <v>3827</v>
      </c>
      <c r="N52" s="64">
        <v>3505</v>
      </c>
      <c r="O52" s="65">
        <v>3014</v>
      </c>
      <c r="P52" s="48"/>
      <c r="Q52" s="48"/>
      <c r="R52" s="48"/>
      <c r="S52" s="48"/>
      <c r="T52" s="48"/>
      <c r="U52" s="48"/>
    </row>
    <row r="53" spans="1:21" ht="30.75" customHeight="1" thickBot="1" x14ac:dyDescent="0.25">
      <c r="A53" s="48"/>
      <c r="B53" s="1201" t="s">
        <v>20</v>
      </c>
      <c r="C53" s="1202"/>
      <c r="D53" s="67"/>
      <c r="E53" s="1203" t="s">
        <v>21</v>
      </c>
      <c r="F53" s="1203"/>
      <c r="G53" s="1203"/>
      <c r="H53" s="1203"/>
      <c r="I53" s="1203"/>
      <c r="J53" s="1204"/>
      <c r="K53" s="68">
        <v>1445</v>
      </c>
      <c r="L53" s="69">
        <v>1451</v>
      </c>
      <c r="M53" s="69">
        <v>1388</v>
      </c>
      <c r="N53" s="69">
        <v>1243</v>
      </c>
      <c r="O53" s="70">
        <v>1243</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24</v>
      </c>
      <c r="C56" s="73"/>
      <c r="D56" s="73"/>
      <c r="E56" s="73"/>
      <c r="F56" s="73"/>
      <c r="G56" s="73"/>
      <c r="H56" s="73"/>
      <c r="I56" s="73"/>
      <c r="J56" s="73"/>
      <c r="K56" s="74"/>
      <c r="L56" s="74"/>
      <c r="M56" s="74"/>
      <c r="N56" s="74"/>
      <c r="O56" s="75" t="s">
        <v>575</v>
      </c>
      <c r="P56" s="48"/>
      <c r="Q56" s="48"/>
      <c r="R56" s="48"/>
      <c r="S56" s="48"/>
      <c r="T56" s="48"/>
      <c r="U56" s="48"/>
    </row>
    <row r="57" spans="1:21" ht="31.5" customHeight="1" thickBot="1" x14ac:dyDescent="0.25">
      <c r="A57" s="48"/>
      <c r="B57" s="76"/>
      <c r="C57" s="77"/>
      <c r="D57" s="77"/>
      <c r="E57" s="78"/>
      <c r="F57" s="78"/>
      <c r="G57" s="78"/>
      <c r="H57" s="78"/>
      <c r="I57" s="78"/>
      <c r="J57" s="79" t="s">
        <v>2</v>
      </c>
      <c r="K57" s="80" t="s">
        <v>576</v>
      </c>
      <c r="L57" s="81" t="s">
        <v>577</v>
      </c>
      <c r="M57" s="81" t="s">
        <v>578</v>
      </c>
      <c r="N57" s="81" t="s">
        <v>579</v>
      </c>
      <c r="O57" s="82" t="s">
        <v>580</v>
      </c>
      <c r="P57" s="48"/>
      <c r="Q57" s="48"/>
      <c r="R57" s="48"/>
      <c r="S57" s="48"/>
      <c r="T57" s="48"/>
      <c r="U57" s="48"/>
    </row>
    <row r="58" spans="1:21" ht="31.5" customHeight="1" x14ac:dyDescent="0.2">
      <c r="B58" s="1205" t="s">
        <v>25</v>
      </c>
      <c r="C58" s="1206"/>
      <c r="D58" s="1211" t="s">
        <v>26</v>
      </c>
      <c r="E58" s="1212"/>
      <c r="F58" s="1212"/>
      <c r="G58" s="1212"/>
      <c r="H58" s="1212"/>
      <c r="I58" s="1212"/>
      <c r="J58" s="1213"/>
      <c r="K58" s="83"/>
      <c r="L58" s="84"/>
      <c r="M58" s="84"/>
      <c r="N58" s="84"/>
      <c r="O58" s="85"/>
    </row>
    <row r="59" spans="1:21" ht="31.5" customHeight="1" x14ac:dyDescent="0.2">
      <c r="B59" s="1207"/>
      <c r="C59" s="1208"/>
      <c r="D59" s="1214" t="s">
        <v>27</v>
      </c>
      <c r="E59" s="1215"/>
      <c r="F59" s="1215"/>
      <c r="G59" s="1215"/>
      <c r="H59" s="1215"/>
      <c r="I59" s="1215"/>
      <c r="J59" s="1216"/>
      <c r="K59" s="86"/>
      <c r="L59" s="87"/>
      <c r="M59" s="87"/>
      <c r="N59" s="87"/>
      <c r="O59" s="88"/>
    </row>
    <row r="60" spans="1:21" ht="31.5" customHeight="1" thickBot="1" x14ac:dyDescent="0.25">
      <c r="B60" s="1209"/>
      <c r="C60" s="1210"/>
      <c r="D60" s="1217" t="s">
        <v>28</v>
      </c>
      <c r="E60" s="1218"/>
      <c r="F60" s="1218"/>
      <c r="G60" s="1218"/>
      <c r="H60" s="1218"/>
      <c r="I60" s="1218"/>
      <c r="J60" s="1219"/>
      <c r="K60" s="89"/>
      <c r="L60" s="90"/>
      <c r="M60" s="90"/>
      <c r="N60" s="90"/>
      <c r="O60" s="91"/>
    </row>
    <row r="61" spans="1:21" ht="24" customHeight="1" x14ac:dyDescent="0.2">
      <c r="B61" s="92"/>
      <c r="C61" s="92"/>
      <c r="D61" s="93" t="s">
        <v>29</v>
      </c>
      <c r="E61" s="94"/>
      <c r="F61" s="94"/>
      <c r="G61" s="94"/>
      <c r="H61" s="94"/>
      <c r="I61" s="94"/>
      <c r="J61" s="94"/>
      <c r="K61" s="94"/>
      <c r="L61" s="94"/>
      <c r="M61" s="94"/>
      <c r="N61" s="94"/>
      <c r="O61" s="94"/>
    </row>
    <row r="62" spans="1:21" ht="24" customHeight="1" x14ac:dyDescent="0.2">
      <c r="B62" s="95"/>
      <c r="C62" s="95"/>
      <c r="D62" s="93" t="s">
        <v>30</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aAhGYwiS9fu76WA6yNeUfEE7nvdBKF9yXlAIZoKGbftkV/UBkagR2ySVkLHZ8wgO40e+5q61tJ/s9HJyVlcDQ==" saltValue="7swRU/y0nLobDoxhspNa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8</v>
      </c>
    </row>
    <row r="40" spans="2:13" ht="27.75" customHeight="1" thickBot="1" x14ac:dyDescent="0.25">
      <c r="B40" s="98" t="s">
        <v>9</v>
      </c>
      <c r="C40" s="99"/>
      <c r="D40" s="99"/>
      <c r="E40" s="100"/>
      <c r="F40" s="100"/>
      <c r="G40" s="100"/>
      <c r="H40" s="101" t="s">
        <v>2</v>
      </c>
      <c r="I40" s="102" t="s">
        <v>556</v>
      </c>
      <c r="J40" s="103" t="s">
        <v>557</v>
      </c>
      <c r="K40" s="103" t="s">
        <v>558</v>
      </c>
      <c r="L40" s="103" t="s">
        <v>559</v>
      </c>
      <c r="M40" s="104" t="s">
        <v>560</v>
      </c>
    </row>
    <row r="41" spans="2:13" ht="27.75" customHeight="1" x14ac:dyDescent="0.2">
      <c r="B41" s="1220" t="s">
        <v>31</v>
      </c>
      <c r="C41" s="1221"/>
      <c r="D41" s="105"/>
      <c r="E41" s="1226" t="s">
        <v>32</v>
      </c>
      <c r="F41" s="1226"/>
      <c r="G41" s="1226"/>
      <c r="H41" s="1227"/>
      <c r="I41" s="355">
        <v>30017</v>
      </c>
      <c r="J41" s="356">
        <v>27727</v>
      </c>
      <c r="K41" s="356">
        <v>24586</v>
      </c>
      <c r="L41" s="356">
        <v>21868</v>
      </c>
      <c r="M41" s="357">
        <v>20243</v>
      </c>
    </row>
    <row r="42" spans="2:13" ht="27.75" customHeight="1" x14ac:dyDescent="0.2">
      <c r="B42" s="1222"/>
      <c r="C42" s="1223"/>
      <c r="D42" s="106"/>
      <c r="E42" s="1228" t="s">
        <v>33</v>
      </c>
      <c r="F42" s="1228"/>
      <c r="G42" s="1228"/>
      <c r="H42" s="1229"/>
      <c r="I42" s="358" t="s">
        <v>515</v>
      </c>
      <c r="J42" s="359" t="s">
        <v>515</v>
      </c>
      <c r="K42" s="359" t="s">
        <v>515</v>
      </c>
      <c r="L42" s="359" t="s">
        <v>515</v>
      </c>
      <c r="M42" s="360" t="s">
        <v>515</v>
      </c>
    </row>
    <row r="43" spans="2:13" ht="27.75" customHeight="1" x14ac:dyDescent="0.2">
      <c r="B43" s="1222"/>
      <c r="C43" s="1223"/>
      <c r="D43" s="106"/>
      <c r="E43" s="1228" t="s">
        <v>34</v>
      </c>
      <c r="F43" s="1228"/>
      <c r="G43" s="1228"/>
      <c r="H43" s="1229"/>
      <c r="I43" s="358">
        <v>3220</v>
      </c>
      <c r="J43" s="359">
        <v>2991</v>
      </c>
      <c r="K43" s="359">
        <v>2722</v>
      </c>
      <c r="L43" s="359">
        <v>2341</v>
      </c>
      <c r="M43" s="360">
        <v>1968</v>
      </c>
    </row>
    <row r="44" spans="2:13" ht="27.75" customHeight="1" x14ac:dyDescent="0.2">
      <c r="B44" s="1222"/>
      <c r="C44" s="1223"/>
      <c r="D44" s="106"/>
      <c r="E44" s="1228" t="s">
        <v>35</v>
      </c>
      <c r="F44" s="1228"/>
      <c r="G44" s="1228"/>
      <c r="H44" s="1229"/>
      <c r="I44" s="358">
        <v>727</v>
      </c>
      <c r="J44" s="359">
        <v>504</v>
      </c>
      <c r="K44" s="359">
        <v>338</v>
      </c>
      <c r="L44" s="359">
        <v>199</v>
      </c>
      <c r="M44" s="360">
        <v>16</v>
      </c>
    </row>
    <row r="45" spans="2:13" ht="27.75" customHeight="1" x14ac:dyDescent="0.2">
      <c r="B45" s="1222"/>
      <c r="C45" s="1223"/>
      <c r="D45" s="106"/>
      <c r="E45" s="1228" t="s">
        <v>36</v>
      </c>
      <c r="F45" s="1228"/>
      <c r="G45" s="1228"/>
      <c r="H45" s="1229"/>
      <c r="I45" s="358">
        <v>4373</v>
      </c>
      <c r="J45" s="359">
        <v>4165</v>
      </c>
      <c r="K45" s="359">
        <v>4128</v>
      </c>
      <c r="L45" s="359">
        <v>4584</v>
      </c>
      <c r="M45" s="360">
        <v>4472</v>
      </c>
    </row>
    <row r="46" spans="2:13" ht="27.75" customHeight="1" x14ac:dyDescent="0.2">
      <c r="B46" s="1222"/>
      <c r="C46" s="1223"/>
      <c r="D46" s="107"/>
      <c r="E46" s="1228" t="s">
        <v>37</v>
      </c>
      <c r="F46" s="1228"/>
      <c r="G46" s="1228"/>
      <c r="H46" s="1229"/>
      <c r="I46" s="358" t="s">
        <v>515</v>
      </c>
      <c r="J46" s="359" t="s">
        <v>515</v>
      </c>
      <c r="K46" s="359" t="s">
        <v>515</v>
      </c>
      <c r="L46" s="359" t="s">
        <v>515</v>
      </c>
      <c r="M46" s="360" t="s">
        <v>515</v>
      </c>
    </row>
    <row r="47" spans="2:13" ht="27.75" customHeight="1" x14ac:dyDescent="0.2">
      <c r="B47" s="1222"/>
      <c r="C47" s="1223"/>
      <c r="D47" s="108"/>
      <c r="E47" s="1230" t="s">
        <v>38</v>
      </c>
      <c r="F47" s="1231"/>
      <c r="G47" s="1231"/>
      <c r="H47" s="1232"/>
      <c r="I47" s="358" t="s">
        <v>515</v>
      </c>
      <c r="J47" s="359" t="s">
        <v>515</v>
      </c>
      <c r="K47" s="359" t="s">
        <v>515</v>
      </c>
      <c r="L47" s="359" t="s">
        <v>515</v>
      </c>
      <c r="M47" s="360" t="s">
        <v>515</v>
      </c>
    </row>
    <row r="48" spans="2:13" ht="27.75" customHeight="1" x14ac:dyDescent="0.2">
      <c r="B48" s="1222"/>
      <c r="C48" s="1223"/>
      <c r="D48" s="106"/>
      <c r="E48" s="1228" t="s">
        <v>39</v>
      </c>
      <c r="F48" s="1228"/>
      <c r="G48" s="1228"/>
      <c r="H48" s="1229"/>
      <c r="I48" s="358" t="s">
        <v>515</v>
      </c>
      <c r="J48" s="359" t="s">
        <v>515</v>
      </c>
      <c r="K48" s="359" t="s">
        <v>515</v>
      </c>
      <c r="L48" s="359" t="s">
        <v>515</v>
      </c>
      <c r="M48" s="360" t="s">
        <v>515</v>
      </c>
    </row>
    <row r="49" spans="2:13" ht="27.75" customHeight="1" x14ac:dyDescent="0.2">
      <c r="B49" s="1224"/>
      <c r="C49" s="1225"/>
      <c r="D49" s="106"/>
      <c r="E49" s="1228" t="s">
        <v>40</v>
      </c>
      <c r="F49" s="1228"/>
      <c r="G49" s="1228"/>
      <c r="H49" s="1229"/>
      <c r="I49" s="358" t="s">
        <v>515</v>
      </c>
      <c r="J49" s="359" t="s">
        <v>515</v>
      </c>
      <c r="K49" s="359" t="s">
        <v>515</v>
      </c>
      <c r="L49" s="359" t="s">
        <v>515</v>
      </c>
      <c r="M49" s="360" t="s">
        <v>515</v>
      </c>
    </row>
    <row r="50" spans="2:13" ht="27.75" customHeight="1" x14ac:dyDescent="0.2">
      <c r="B50" s="1233" t="s">
        <v>41</v>
      </c>
      <c r="C50" s="1234"/>
      <c r="D50" s="109"/>
      <c r="E50" s="1228" t="s">
        <v>42</v>
      </c>
      <c r="F50" s="1228"/>
      <c r="G50" s="1228"/>
      <c r="H50" s="1229"/>
      <c r="I50" s="358">
        <v>7335</v>
      </c>
      <c r="J50" s="359">
        <v>6764</v>
      </c>
      <c r="K50" s="359">
        <v>5950</v>
      </c>
      <c r="L50" s="359">
        <v>6303</v>
      </c>
      <c r="M50" s="360">
        <v>6358</v>
      </c>
    </row>
    <row r="51" spans="2:13" ht="27.75" customHeight="1" x14ac:dyDescent="0.2">
      <c r="B51" s="1222"/>
      <c r="C51" s="1223"/>
      <c r="D51" s="106"/>
      <c r="E51" s="1228" t="s">
        <v>43</v>
      </c>
      <c r="F51" s="1228"/>
      <c r="G51" s="1228"/>
      <c r="H51" s="1229"/>
      <c r="I51" s="358">
        <v>82</v>
      </c>
      <c r="J51" s="359">
        <v>67</v>
      </c>
      <c r="K51" s="359">
        <v>52</v>
      </c>
      <c r="L51" s="359">
        <v>36</v>
      </c>
      <c r="M51" s="360">
        <v>28</v>
      </c>
    </row>
    <row r="52" spans="2:13" ht="27.75" customHeight="1" x14ac:dyDescent="0.2">
      <c r="B52" s="1224"/>
      <c r="C52" s="1225"/>
      <c r="D52" s="106"/>
      <c r="E52" s="1228" t="s">
        <v>44</v>
      </c>
      <c r="F52" s="1228"/>
      <c r="G52" s="1228"/>
      <c r="H52" s="1229"/>
      <c r="I52" s="358">
        <v>25485</v>
      </c>
      <c r="J52" s="359">
        <v>23397</v>
      </c>
      <c r="K52" s="359">
        <v>20907</v>
      </c>
      <c r="L52" s="359">
        <v>18617</v>
      </c>
      <c r="M52" s="360">
        <v>17086</v>
      </c>
    </row>
    <row r="53" spans="2:13" ht="27.75" customHeight="1" thickBot="1" x14ac:dyDescent="0.25">
      <c r="B53" s="1235" t="s">
        <v>45</v>
      </c>
      <c r="C53" s="1236"/>
      <c r="D53" s="110"/>
      <c r="E53" s="1237" t="s">
        <v>46</v>
      </c>
      <c r="F53" s="1237"/>
      <c r="G53" s="1237"/>
      <c r="H53" s="1238"/>
      <c r="I53" s="361">
        <v>5435</v>
      </c>
      <c r="J53" s="362">
        <v>5159</v>
      </c>
      <c r="K53" s="362">
        <v>4864</v>
      </c>
      <c r="L53" s="362">
        <v>4036</v>
      </c>
      <c r="M53" s="363">
        <v>3227</v>
      </c>
    </row>
    <row r="54" spans="2:13" ht="27.75" customHeight="1" x14ac:dyDescent="0.2">
      <c r="B54" s="111" t="s">
        <v>47</v>
      </c>
      <c r="C54" s="112"/>
      <c r="D54" s="112"/>
      <c r="E54" s="113"/>
      <c r="F54" s="113"/>
      <c r="G54" s="113"/>
      <c r="H54" s="113"/>
      <c r="I54" s="114"/>
      <c r="J54" s="114"/>
      <c r="K54" s="114"/>
      <c r="L54" s="114"/>
      <c r="M54" s="114"/>
    </row>
    <row r="55" spans="2:13" ht="13.2" x14ac:dyDescent="0.2"/>
  </sheetData>
  <sheetProtection algorithmName="SHA-512" hashValue="B9NKse+EkPiXekYLkiU9vURjEem9OtB8M0t5spI5iShtC9eK5Dw+2v4be+ac4fyisLbd+avcWaIZLZwmv8yevw==" saltValue="PhlNI9sYXtE2u5zDKG0p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48</v>
      </c>
    </row>
    <row r="54" spans="2:8" ht="29.25" customHeight="1" thickBot="1" x14ac:dyDescent="0.3">
      <c r="B54" s="116" t="s">
        <v>1</v>
      </c>
      <c r="C54" s="117"/>
      <c r="D54" s="117"/>
      <c r="E54" s="118" t="s">
        <v>2</v>
      </c>
      <c r="F54" s="119" t="s">
        <v>558</v>
      </c>
      <c r="G54" s="119" t="s">
        <v>559</v>
      </c>
      <c r="H54" s="120" t="s">
        <v>560</v>
      </c>
    </row>
    <row r="55" spans="2:8" ht="52.5" customHeight="1" x14ac:dyDescent="0.2">
      <c r="B55" s="121"/>
      <c r="C55" s="1247" t="s">
        <v>49</v>
      </c>
      <c r="D55" s="1247"/>
      <c r="E55" s="1248"/>
      <c r="F55" s="122">
        <v>2944</v>
      </c>
      <c r="G55" s="122">
        <v>3011</v>
      </c>
      <c r="H55" s="123">
        <v>2851</v>
      </c>
    </row>
    <row r="56" spans="2:8" ht="52.5" customHeight="1" x14ac:dyDescent="0.2">
      <c r="B56" s="124"/>
      <c r="C56" s="1249" t="s">
        <v>50</v>
      </c>
      <c r="D56" s="1249"/>
      <c r="E56" s="1250"/>
      <c r="F56" s="125">
        <v>157</v>
      </c>
      <c r="G56" s="125">
        <v>55</v>
      </c>
      <c r="H56" s="126">
        <v>52</v>
      </c>
    </row>
    <row r="57" spans="2:8" ht="53.25" customHeight="1" x14ac:dyDescent="0.2">
      <c r="B57" s="124"/>
      <c r="C57" s="1251" t="s">
        <v>51</v>
      </c>
      <c r="D57" s="1251"/>
      <c r="E57" s="1252"/>
      <c r="F57" s="127">
        <v>4344</v>
      </c>
      <c r="G57" s="127">
        <v>4381</v>
      </c>
      <c r="H57" s="128">
        <v>4227</v>
      </c>
    </row>
    <row r="58" spans="2:8" ht="45.75" customHeight="1" x14ac:dyDescent="0.2">
      <c r="B58" s="129"/>
      <c r="C58" s="1239" t="s">
        <v>607</v>
      </c>
      <c r="D58" s="1240"/>
      <c r="E58" s="1241"/>
      <c r="F58" s="130">
        <v>1338</v>
      </c>
      <c r="G58" s="130">
        <v>1633</v>
      </c>
      <c r="H58" s="131">
        <v>1822</v>
      </c>
    </row>
    <row r="59" spans="2:8" ht="45.75" customHeight="1" x14ac:dyDescent="0.2">
      <c r="B59" s="129"/>
      <c r="C59" s="1239" t="s">
        <v>611</v>
      </c>
      <c r="D59" s="1240"/>
      <c r="E59" s="1241"/>
      <c r="F59" s="130">
        <v>2242</v>
      </c>
      <c r="G59" s="130">
        <v>1960</v>
      </c>
      <c r="H59" s="131">
        <v>1642</v>
      </c>
    </row>
    <row r="60" spans="2:8" ht="45.75" customHeight="1" x14ac:dyDescent="0.2">
      <c r="B60" s="129"/>
      <c r="C60" s="1239" t="s">
        <v>608</v>
      </c>
      <c r="D60" s="1240"/>
      <c r="E60" s="1241"/>
      <c r="F60" s="130">
        <v>253</v>
      </c>
      <c r="G60" s="130">
        <v>251</v>
      </c>
      <c r="H60" s="131">
        <v>241</v>
      </c>
    </row>
    <row r="61" spans="2:8" ht="45.75" customHeight="1" x14ac:dyDescent="0.2">
      <c r="B61" s="129"/>
      <c r="C61" s="1239" t="s">
        <v>609</v>
      </c>
      <c r="D61" s="1240"/>
      <c r="E61" s="1241"/>
      <c r="F61" s="130">
        <v>148</v>
      </c>
      <c r="G61" s="130">
        <v>148</v>
      </c>
      <c r="H61" s="131">
        <v>148</v>
      </c>
    </row>
    <row r="62" spans="2:8" ht="45.75" customHeight="1" thickBot="1" x14ac:dyDescent="0.25">
      <c r="B62" s="132"/>
      <c r="C62" s="1242" t="s">
        <v>610</v>
      </c>
      <c r="D62" s="1243"/>
      <c r="E62" s="1244"/>
      <c r="F62" s="133">
        <v>144</v>
      </c>
      <c r="G62" s="133">
        <v>144</v>
      </c>
      <c r="H62" s="134">
        <v>144</v>
      </c>
    </row>
    <row r="63" spans="2:8" ht="52.5" customHeight="1" thickBot="1" x14ac:dyDescent="0.25">
      <c r="B63" s="135"/>
      <c r="C63" s="1245" t="s">
        <v>52</v>
      </c>
      <c r="D63" s="1245"/>
      <c r="E63" s="1246"/>
      <c r="F63" s="136">
        <v>7445</v>
      </c>
      <c r="G63" s="136">
        <v>7446</v>
      </c>
      <c r="H63" s="137">
        <v>7130</v>
      </c>
    </row>
    <row r="64" spans="2:8" ht="13.2" x14ac:dyDescent="0.2"/>
  </sheetData>
  <sheetProtection algorithmName="SHA-512" hashValue="HcYn8dP2jgdnK4wFyQJJY35bdIan7eWCk+EXBeo/XaG+N5Ggzn/4gqIxJlQoonwf42fmnl0NTeFsXOg5HtoEoQ==" saltValue="+QQCluHVH0zLLEztjt8r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59"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59"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59"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59"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59"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59"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59"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59"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59"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59"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59"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59"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59"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59"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59"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626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623</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53" t="s">
        <v>629</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x14ac:dyDescent="0.2">
      <c r="B44" s="365"/>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x14ac:dyDescent="0.2">
      <c r="B45" s="365"/>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x14ac:dyDescent="0.2">
      <c r="B46" s="365"/>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x14ac:dyDescent="0.2">
      <c r="B47" s="365"/>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622</v>
      </c>
    </row>
    <row r="50" spans="1:109" ht="13.2" x14ac:dyDescent="0.2">
      <c r="B50" s="365"/>
      <c r="G50" s="1262"/>
      <c r="H50" s="1262"/>
      <c r="I50" s="1262"/>
      <c r="J50" s="1262"/>
      <c r="K50" s="373"/>
      <c r="L50" s="373"/>
      <c r="M50" s="372"/>
      <c r="N50" s="372"/>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556</v>
      </c>
      <c r="BQ50" s="1266"/>
      <c r="BR50" s="1266"/>
      <c r="BS50" s="1266"/>
      <c r="BT50" s="1266"/>
      <c r="BU50" s="1266"/>
      <c r="BV50" s="1266"/>
      <c r="BW50" s="1266"/>
      <c r="BX50" s="1266" t="s">
        <v>557</v>
      </c>
      <c r="BY50" s="1266"/>
      <c r="BZ50" s="1266"/>
      <c r="CA50" s="1266"/>
      <c r="CB50" s="1266"/>
      <c r="CC50" s="1266"/>
      <c r="CD50" s="1266"/>
      <c r="CE50" s="1266"/>
      <c r="CF50" s="1266" t="s">
        <v>558</v>
      </c>
      <c r="CG50" s="1266"/>
      <c r="CH50" s="1266"/>
      <c r="CI50" s="1266"/>
      <c r="CJ50" s="1266"/>
      <c r="CK50" s="1266"/>
      <c r="CL50" s="1266"/>
      <c r="CM50" s="1266"/>
      <c r="CN50" s="1266" t="s">
        <v>559</v>
      </c>
      <c r="CO50" s="1266"/>
      <c r="CP50" s="1266"/>
      <c r="CQ50" s="1266"/>
      <c r="CR50" s="1266"/>
      <c r="CS50" s="1266"/>
      <c r="CT50" s="1266"/>
      <c r="CU50" s="1266"/>
      <c r="CV50" s="1266" t="s">
        <v>560</v>
      </c>
      <c r="CW50" s="1266"/>
      <c r="CX50" s="1266"/>
      <c r="CY50" s="1266"/>
      <c r="CZ50" s="1266"/>
      <c r="DA50" s="1266"/>
      <c r="DB50" s="1266"/>
      <c r="DC50" s="1266"/>
    </row>
    <row r="51" spans="1:109" ht="13.5" customHeight="1" x14ac:dyDescent="0.2">
      <c r="B51" s="365"/>
      <c r="G51" s="1271"/>
      <c r="H51" s="1271"/>
      <c r="I51" s="1272"/>
      <c r="J51" s="1272"/>
      <c r="K51" s="1269"/>
      <c r="L51" s="1269"/>
      <c r="M51" s="1269"/>
      <c r="N51" s="1269"/>
      <c r="AM51" s="371"/>
      <c r="AN51" s="1267" t="s">
        <v>621</v>
      </c>
      <c r="AO51" s="1267"/>
      <c r="AP51" s="1267"/>
      <c r="AQ51" s="1267"/>
      <c r="AR51" s="1267"/>
      <c r="AS51" s="1267"/>
      <c r="AT51" s="1267"/>
      <c r="AU51" s="1267"/>
      <c r="AV51" s="1267"/>
      <c r="AW51" s="1267"/>
      <c r="AX51" s="1267"/>
      <c r="AY51" s="1267"/>
      <c r="AZ51" s="1267"/>
      <c r="BA51" s="1267"/>
      <c r="BB51" s="1267" t="s">
        <v>620</v>
      </c>
      <c r="BC51" s="1267"/>
      <c r="BD51" s="1267"/>
      <c r="BE51" s="1267"/>
      <c r="BF51" s="1267"/>
      <c r="BG51" s="1267"/>
      <c r="BH51" s="1267"/>
      <c r="BI51" s="1267"/>
      <c r="BJ51" s="1267"/>
      <c r="BK51" s="1267"/>
      <c r="BL51" s="1267"/>
      <c r="BM51" s="1267"/>
      <c r="BN51" s="1267"/>
      <c r="BO51" s="1267"/>
      <c r="BP51" s="1268">
        <v>42.3</v>
      </c>
      <c r="BQ51" s="1268"/>
      <c r="BR51" s="1268"/>
      <c r="BS51" s="1268"/>
      <c r="BT51" s="1268"/>
      <c r="BU51" s="1268"/>
      <c r="BV51" s="1268"/>
      <c r="BW51" s="1268"/>
      <c r="BX51" s="1268">
        <v>41</v>
      </c>
      <c r="BY51" s="1268"/>
      <c r="BZ51" s="1268"/>
      <c r="CA51" s="1268"/>
      <c r="CB51" s="1268"/>
      <c r="CC51" s="1268"/>
      <c r="CD51" s="1268"/>
      <c r="CE51" s="1268"/>
      <c r="CF51" s="1268">
        <v>37.700000000000003</v>
      </c>
      <c r="CG51" s="1268"/>
      <c r="CH51" s="1268"/>
      <c r="CI51" s="1268"/>
      <c r="CJ51" s="1268"/>
      <c r="CK51" s="1268"/>
      <c r="CL51" s="1268"/>
      <c r="CM51" s="1268"/>
      <c r="CN51" s="1268">
        <v>30.1</v>
      </c>
      <c r="CO51" s="1268"/>
      <c r="CP51" s="1268"/>
      <c r="CQ51" s="1268"/>
      <c r="CR51" s="1268"/>
      <c r="CS51" s="1268"/>
      <c r="CT51" s="1268"/>
      <c r="CU51" s="1268"/>
      <c r="CV51" s="1268">
        <v>24.9</v>
      </c>
      <c r="CW51" s="1268"/>
      <c r="CX51" s="1268"/>
      <c r="CY51" s="1268"/>
      <c r="CZ51" s="1268"/>
      <c r="DA51" s="1268"/>
      <c r="DB51" s="1268"/>
      <c r="DC51" s="1268"/>
    </row>
    <row r="52" spans="1:109" ht="13.2" x14ac:dyDescent="0.2">
      <c r="B52" s="365"/>
      <c r="G52" s="1271"/>
      <c r="H52" s="1271"/>
      <c r="I52" s="1272"/>
      <c r="J52" s="1272"/>
      <c r="K52" s="1269"/>
      <c r="L52" s="1269"/>
      <c r="M52" s="1269"/>
      <c r="N52" s="1269"/>
      <c r="AM52" s="371"/>
      <c r="AN52" s="1267"/>
      <c r="AO52" s="1267"/>
      <c r="AP52" s="1267"/>
      <c r="AQ52" s="1267"/>
      <c r="AR52" s="1267"/>
      <c r="AS52" s="1267"/>
      <c r="AT52" s="1267"/>
      <c r="AU52" s="1267"/>
      <c r="AV52" s="1267"/>
      <c r="AW52" s="1267"/>
      <c r="AX52" s="1267"/>
      <c r="AY52" s="1267"/>
      <c r="AZ52" s="1267"/>
      <c r="BA52" s="1267"/>
      <c r="BB52" s="1267"/>
      <c r="BC52" s="1267"/>
      <c r="BD52" s="1267"/>
      <c r="BE52" s="1267"/>
      <c r="BF52" s="1267"/>
      <c r="BG52" s="1267"/>
      <c r="BH52" s="1267"/>
      <c r="BI52" s="1267"/>
      <c r="BJ52" s="1267"/>
      <c r="BK52" s="1267"/>
      <c r="BL52" s="1267"/>
      <c r="BM52" s="1267"/>
      <c r="BN52" s="1267"/>
      <c r="BO52" s="1267"/>
      <c r="BP52" s="1268"/>
      <c r="BQ52" s="1268"/>
      <c r="BR52" s="1268"/>
      <c r="BS52" s="1268"/>
      <c r="BT52" s="1268"/>
      <c r="BU52" s="1268"/>
      <c r="BV52" s="1268"/>
      <c r="BW52" s="1268"/>
      <c r="BX52" s="1268"/>
      <c r="BY52" s="1268"/>
      <c r="BZ52" s="1268"/>
      <c r="CA52" s="1268"/>
      <c r="CB52" s="1268"/>
      <c r="CC52" s="1268"/>
      <c r="CD52" s="1268"/>
      <c r="CE52" s="1268"/>
      <c r="CF52" s="1268"/>
      <c r="CG52" s="1268"/>
      <c r="CH52" s="1268"/>
      <c r="CI52" s="1268"/>
      <c r="CJ52" s="1268"/>
      <c r="CK52" s="1268"/>
      <c r="CL52" s="1268"/>
      <c r="CM52" s="1268"/>
      <c r="CN52" s="1268"/>
      <c r="CO52" s="1268"/>
      <c r="CP52" s="1268"/>
      <c r="CQ52" s="1268"/>
      <c r="CR52" s="1268"/>
      <c r="CS52" s="1268"/>
      <c r="CT52" s="1268"/>
      <c r="CU52" s="1268"/>
      <c r="CV52" s="1268"/>
      <c r="CW52" s="1268"/>
      <c r="CX52" s="1268"/>
      <c r="CY52" s="1268"/>
      <c r="CZ52" s="1268"/>
      <c r="DA52" s="1268"/>
      <c r="DB52" s="1268"/>
      <c r="DC52" s="1268"/>
    </row>
    <row r="53" spans="1:109" ht="13.2" x14ac:dyDescent="0.2">
      <c r="A53" s="379"/>
      <c r="B53" s="365"/>
      <c r="G53" s="1271"/>
      <c r="H53" s="1271"/>
      <c r="I53" s="1262"/>
      <c r="J53" s="1262"/>
      <c r="K53" s="1269"/>
      <c r="L53" s="1269"/>
      <c r="M53" s="1269"/>
      <c r="N53" s="1269"/>
      <c r="AM53" s="371"/>
      <c r="AN53" s="1267"/>
      <c r="AO53" s="1267"/>
      <c r="AP53" s="1267"/>
      <c r="AQ53" s="1267"/>
      <c r="AR53" s="1267"/>
      <c r="AS53" s="1267"/>
      <c r="AT53" s="1267"/>
      <c r="AU53" s="1267"/>
      <c r="AV53" s="1267"/>
      <c r="AW53" s="1267"/>
      <c r="AX53" s="1267"/>
      <c r="AY53" s="1267"/>
      <c r="AZ53" s="1267"/>
      <c r="BA53" s="1267"/>
      <c r="BB53" s="1267" t="s">
        <v>625</v>
      </c>
      <c r="BC53" s="1267"/>
      <c r="BD53" s="1267"/>
      <c r="BE53" s="1267"/>
      <c r="BF53" s="1267"/>
      <c r="BG53" s="1267"/>
      <c r="BH53" s="1267"/>
      <c r="BI53" s="1267"/>
      <c r="BJ53" s="1267"/>
      <c r="BK53" s="1267"/>
      <c r="BL53" s="1267"/>
      <c r="BM53" s="1267"/>
      <c r="BN53" s="1267"/>
      <c r="BO53" s="1267"/>
      <c r="BP53" s="1268">
        <v>61.5</v>
      </c>
      <c r="BQ53" s="1268"/>
      <c r="BR53" s="1268"/>
      <c r="BS53" s="1268"/>
      <c r="BT53" s="1268"/>
      <c r="BU53" s="1268"/>
      <c r="BV53" s="1268"/>
      <c r="BW53" s="1268"/>
      <c r="BX53" s="1268">
        <v>63.3</v>
      </c>
      <c r="BY53" s="1268"/>
      <c r="BZ53" s="1268"/>
      <c r="CA53" s="1268"/>
      <c r="CB53" s="1268"/>
      <c r="CC53" s="1268"/>
      <c r="CD53" s="1268"/>
      <c r="CE53" s="1268"/>
      <c r="CF53" s="1268">
        <v>65.3</v>
      </c>
      <c r="CG53" s="1268"/>
      <c r="CH53" s="1268"/>
      <c r="CI53" s="1268"/>
      <c r="CJ53" s="1268"/>
      <c r="CK53" s="1268"/>
      <c r="CL53" s="1268"/>
      <c r="CM53" s="1268"/>
      <c r="CN53" s="1268">
        <v>66.7</v>
      </c>
      <c r="CO53" s="1268"/>
      <c r="CP53" s="1268"/>
      <c r="CQ53" s="1268"/>
      <c r="CR53" s="1268"/>
      <c r="CS53" s="1268"/>
      <c r="CT53" s="1268"/>
      <c r="CU53" s="1268"/>
      <c r="CV53" s="1268">
        <v>68.099999999999994</v>
      </c>
      <c r="CW53" s="1268"/>
      <c r="CX53" s="1268"/>
      <c r="CY53" s="1268"/>
      <c r="CZ53" s="1268"/>
      <c r="DA53" s="1268"/>
      <c r="DB53" s="1268"/>
      <c r="DC53" s="1268"/>
    </row>
    <row r="54" spans="1:109" ht="13.2" x14ac:dyDescent="0.2">
      <c r="A54" s="379"/>
      <c r="B54" s="365"/>
      <c r="G54" s="1271"/>
      <c r="H54" s="1271"/>
      <c r="I54" s="1262"/>
      <c r="J54" s="1262"/>
      <c r="K54" s="1269"/>
      <c r="L54" s="1269"/>
      <c r="M54" s="1269"/>
      <c r="N54" s="1269"/>
      <c r="AM54" s="371"/>
      <c r="AN54" s="1267"/>
      <c r="AO54" s="1267"/>
      <c r="AP54" s="1267"/>
      <c r="AQ54" s="1267"/>
      <c r="AR54" s="1267"/>
      <c r="AS54" s="1267"/>
      <c r="AT54" s="1267"/>
      <c r="AU54" s="1267"/>
      <c r="AV54" s="1267"/>
      <c r="AW54" s="1267"/>
      <c r="AX54" s="1267"/>
      <c r="AY54" s="1267"/>
      <c r="AZ54" s="1267"/>
      <c r="BA54" s="1267"/>
      <c r="BB54" s="1267"/>
      <c r="BC54" s="1267"/>
      <c r="BD54" s="1267"/>
      <c r="BE54" s="1267"/>
      <c r="BF54" s="1267"/>
      <c r="BG54" s="1267"/>
      <c r="BH54" s="1267"/>
      <c r="BI54" s="1267"/>
      <c r="BJ54" s="1267"/>
      <c r="BK54" s="1267"/>
      <c r="BL54" s="1267"/>
      <c r="BM54" s="1267"/>
      <c r="BN54" s="1267"/>
      <c r="BO54" s="1267"/>
      <c r="BP54" s="1268"/>
      <c r="BQ54" s="1268"/>
      <c r="BR54" s="1268"/>
      <c r="BS54" s="1268"/>
      <c r="BT54" s="1268"/>
      <c r="BU54" s="1268"/>
      <c r="BV54" s="1268"/>
      <c r="BW54" s="1268"/>
      <c r="BX54" s="1268"/>
      <c r="BY54" s="1268"/>
      <c r="BZ54" s="1268"/>
      <c r="CA54" s="1268"/>
      <c r="CB54" s="1268"/>
      <c r="CC54" s="1268"/>
      <c r="CD54" s="1268"/>
      <c r="CE54" s="1268"/>
      <c r="CF54" s="1268"/>
      <c r="CG54" s="1268"/>
      <c r="CH54" s="1268"/>
      <c r="CI54" s="1268"/>
      <c r="CJ54" s="1268"/>
      <c r="CK54" s="1268"/>
      <c r="CL54" s="1268"/>
      <c r="CM54" s="1268"/>
      <c r="CN54" s="1268"/>
      <c r="CO54" s="1268"/>
      <c r="CP54" s="1268"/>
      <c r="CQ54" s="1268"/>
      <c r="CR54" s="1268"/>
      <c r="CS54" s="1268"/>
      <c r="CT54" s="1268"/>
      <c r="CU54" s="1268"/>
      <c r="CV54" s="1268"/>
      <c r="CW54" s="1268"/>
      <c r="CX54" s="1268"/>
      <c r="CY54" s="1268"/>
      <c r="CZ54" s="1268"/>
      <c r="DA54" s="1268"/>
      <c r="DB54" s="1268"/>
      <c r="DC54" s="1268"/>
    </row>
    <row r="55" spans="1:109" ht="13.2" x14ac:dyDescent="0.2">
      <c r="A55" s="379"/>
      <c r="B55" s="365"/>
      <c r="G55" s="1262"/>
      <c r="H55" s="1262"/>
      <c r="I55" s="1262"/>
      <c r="J55" s="1262"/>
      <c r="K55" s="1269"/>
      <c r="L55" s="1269"/>
      <c r="M55" s="1269"/>
      <c r="N55" s="1269"/>
      <c r="AN55" s="1266" t="s">
        <v>618</v>
      </c>
      <c r="AO55" s="1266"/>
      <c r="AP55" s="1266"/>
      <c r="AQ55" s="1266"/>
      <c r="AR55" s="1266"/>
      <c r="AS55" s="1266"/>
      <c r="AT55" s="1266"/>
      <c r="AU55" s="1266"/>
      <c r="AV55" s="1266"/>
      <c r="AW55" s="1266"/>
      <c r="AX55" s="1266"/>
      <c r="AY55" s="1266"/>
      <c r="AZ55" s="1266"/>
      <c r="BA55" s="1266"/>
      <c r="BB55" s="1267" t="s">
        <v>617</v>
      </c>
      <c r="BC55" s="1267"/>
      <c r="BD55" s="1267"/>
      <c r="BE55" s="1267"/>
      <c r="BF55" s="1267"/>
      <c r="BG55" s="1267"/>
      <c r="BH55" s="1267"/>
      <c r="BI55" s="1267"/>
      <c r="BJ55" s="1267"/>
      <c r="BK55" s="1267"/>
      <c r="BL55" s="1267"/>
      <c r="BM55" s="1267"/>
      <c r="BN55" s="1267"/>
      <c r="BO55" s="1267"/>
      <c r="BP55" s="1268">
        <v>25.4</v>
      </c>
      <c r="BQ55" s="1268"/>
      <c r="BR55" s="1268"/>
      <c r="BS55" s="1268"/>
      <c r="BT55" s="1268"/>
      <c r="BU55" s="1268"/>
      <c r="BV55" s="1268"/>
      <c r="BW55" s="1268"/>
      <c r="BX55" s="1268">
        <v>23</v>
      </c>
      <c r="BY55" s="1268"/>
      <c r="BZ55" s="1268"/>
      <c r="CA55" s="1268"/>
      <c r="CB55" s="1268"/>
      <c r="CC55" s="1268"/>
      <c r="CD55" s="1268"/>
      <c r="CE55" s="1268"/>
      <c r="CF55" s="1268">
        <v>41.5</v>
      </c>
      <c r="CG55" s="1268"/>
      <c r="CH55" s="1268"/>
      <c r="CI55" s="1268"/>
      <c r="CJ55" s="1268"/>
      <c r="CK55" s="1268"/>
      <c r="CL55" s="1268"/>
      <c r="CM55" s="1268"/>
      <c r="CN55" s="1268">
        <v>25.2</v>
      </c>
      <c r="CO55" s="1268"/>
      <c r="CP55" s="1268"/>
      <c r="CQ55" s="1268"/>
      <c r="CR55" s="1268"/>
      <c r="CS55" s="1268"/>
      <c r="CT55" s="1268"/>
      <c r="CU55" s="1268"/>
      <c r="CV55" s="1268">
        <v>15.7</v>
      </c>
      <c r="CW55" s="1268"/>
      <c r="CX55" s="1268"/>
      <c r="CY55" s="1268"/>
      <c r="CZ55" s="1268"/>
      <c r="DA55" s="1268"/>
      <c r="DB55" s="1268"/>
      <c r="DC55" s="1268"/>
    </row>
    <row r="56" spans="1:109" ht="13.2" x14ac:dyDescent="0.2">
      <c r="A56" s="379"/>
      <c r="B56" s="365"/>
      <c r="G56" s="1262"/>
      <c r="H56" s="1262"/>
      <c r="I56" s="1262"/>
      <c r="J56" s="1262"/>
      <c r="K56" s="1269"/>
      <c r="L56" s="1269"/>
      <c r="M56" s="1269"/>
      <c r="N56" s="1269"/>
      <c r="AN56" s="1266"/>
      <c r="AO56" s="1266"/>
      <c r="AP56" s="1266"/>
      <c r="AQ56" s="1266"/>
      <c r="AR56" s="1266"/>
      <c r="AS56" s="1266"/>
      <c r="AT56" s="1266"/>
      <c r="AU56" s="1266"/>
      <c r="AV56" s="1266"/>
      <c r="AW56" s="1266"/>
      <c r="AX56" s="1266"/>
      <c r="AY56" s="1266"/>
      <c r="AZ56" s="1266"/>
      <c r="BA56" s="1266"/>
      <c r="BB56" s="1267"/>
      <c r="BC56" s="1267"/>
      <c r="BD56" s="1267"/>
      <c r="BE56" s="1267"/>
      <c r="BF56" s="1267"/>
      <c r="BG56" s="1267"/>
      <c r="BH56" s="1267"/>
      <c r="BI56" s="1267"/>
      <c r="BJ56" s="1267"/>
      <c r="BK56" s="1267"/>
      <c r="BL56" s="1267"/>
      <c r="BM56" s="1267"/>
      <c r="BN56" s="1267"/>
      <c r="BO56" s="1267"/>
      <c r="BP56" s="1268"/>
      <c r="BQ56" s="1268"/>
      <c r="BR56" s="1268"/>
      <c r="BS56" s="1268"/>
      <c r="BT56" s="1268"/>
      <c r="BU56" s="1268"/>
      <c r="BV56" s="1268"/>
      <c r="BW56" s="1268"/>
      <c r="BX56" s="1268"/>
      <c r="BY56" s="1268"/>
      <c r="BZ56" s="1268"/>
      <c r="CA56" s="1268"/>
      <c r="CB56" s="1268"/>
      <c r="CC56" s="1268"/>
      <c r="CD56" s="1268"/>
      <c r="CE56" s="1268"/>
      <c r="CF56" s="1268"/>
      <c r="CG56" s="1268"/>
      <c r="CH56" s="1268"/>
      <c r="CI56" s="1268"/>
      <c r="CJ56" s="1268"/>
      <c r="CK56" s="1268"/>
      <c r="CL56" s="1268"/>
      <c r="CM56" s="1268"/>
      <c r="CN56" s="1268"/>
      <c r="CO56" s="1268"/>
      <c r="CP56" s="1268"/>
      <c r="CQ56" s="1268"/>
      <c r="CR56" s="1268"/>
      <c r="CS56" s="1268"/>
      <c r="CT56" s="1268"/>
      <c r="CU56" s="1268"/>
      <c r="CV56" s="1268"/>
      <c r="CW56" s="1268"/>
      <c r="CX56" s="1268"/>
      <c r="CY56" s="1268"/>
      <c r="CZ56" s="1268"/>
      <c r="DA56" s="1268"/>
      <c r="DB56" s="1268"/>
      <c r="DC56" s="1268"/>
    </row>
    <row r="57" spans="1:109" s="379" customFormat="1" ht="13.2" x14ac:dyDescent="0.2">
      <c r="B57" s="385"/>
      <c r="G57" s="1262"/>
      <c r="H57" s="1262"/>
      <c r="I57" s="1270"/>
      <c r="J57" s="1270"/>
      <c r="K57" s="1269"/>
      <c r="L57" s="1269"/>
      <c r="M57" s="1269"/>
      <c r="N57" s="1269"/>
      <c r="AM57" s="364"/>
      <c r="AN57" s="1266"/>
      <c r="AO57" s="1266"/>
      <c r="AP57" s="1266"/>
      <c r="AQ57" s="1266"/>
      <c r="AR57" s="1266"/>
      <c r="AS57" s="1266"/>
      <c r="AT57" s="1266"/>
      <c r="AU57" s="1266"/>
      <c r="AV57" s="1266"/>
      <c r="AW57" s="1266"/>
      <c r="AX57" s="1266"/>
      <c r="AY57" s="1266"/>
      <c r="AZ57" s="1266"/>
      <c r="BA57" s="1266"/>
      <c r="BB57" s="1267" t="s">
        <v>625</v>
      </c>
      <c r="BC57" s="1267"/>
      <c r="BD57" s="1267"/>
      <c r="BE57" s="1267"/>
      <c r="BF57" s="1267"/>
      <c r="BG57" s="1267"/>
      <c r="BH57" s="1267"/>
      <c r="BI57" s="1267"/>
      <c r="BJ57" s="1267"/>
      <c r="BK57" s="1267"/>
      <c r="BL57" s="1267"/>
      <c r="BM57" s="1267"/>
      <c r="BN57" s="1267"/>
      <c r="BO57" s="1267"/>
      <c r="BP57" s="1268">
        <v>60</v>
      </c>
      <c r="BQ57" s="1268"/>
      <c r="BR57" s="1268"/>
      <c r="BS57" s="1268"/>
      <c r="BT57" s="1268"/>
      <c r="BU57" s="1268"/>
      <c r="BV57" s="1268"/>
      <c r="BW57" s="1268"/>
      <c r="BX57" s="1268">
        <v>60.6</v>
      </c>
      <c r="BY57" s="1268"/>
      <c r="BZ57" s="1268"/>
      <c r="CA57" s="1268"/>
      <c r="CB57" s="1268"/>
      <c r="CC57" s="1268"/>
      <c r="CD57" s="1268"/>
      <c r="CE57" s="1268"/>
      <c r="CF57" s="1268">
        <v>61.7</v>
      </c>
      <c r="CG57" s="1268"/>
      <c r="CH57" s="1268"/>
      <c r="CI57" s="1268"/>
      <c r="CJ57" s="1268"/>
      <c r="CK57" s="1268"/>
      <c r="CL57" s="1268"/>
      <c r="CM57" s="1268"/>
      <c r="CN57" s="1268">
        <v>62.5</v>
      </c>
      <c r="CO57" s="1268"/>
      <c r="CP57" s="1268"/>
      <c r="CQ57" s="1268"/>
      <c r="CR57" s="1268"/>
      <c r="CS57" s="1268"/>
      <c r="CT57" s="1268"/>
      <c r="CU57" s="1268"/>
      <c r="CV57" s="1268">
        <v>65</v>
      </c>
      <c r="CW57" s="1268"/>
      <c r="CX57" s="1268"/>
      <c r="CY57" s="1268"/>
      <c r="CZ57" s="1268"/>
      <c r="DA57" s="1268"/>
      <c r="DB57" s="1268"/>
      <c r="DC57" s="1268"/>
      <c r="DD57" s="390"/>
      <c r="DE57" s="385"/>
    </row>
    <row r="58" spans="1:109" s="379" customFormat="1" ht="13.2" x14ac:dyDescent="0.2">
      <c r="A58" s="364"/>
      <c r="B58" s="385"/>
      <c r="G58" s="1262"/>
      <c r="H58" s="1262"/>
      <c r="I58" s="1270"/>
      <c r="J58" s="1270"/>
      <c r="K58" s="1269"/>
      <c r="L58" s="1269"/>
      <c r="M58" s="1269"/>
      <c r="N58" s="1269"/>
      <c r="AM58" s="364"/>
      <c r="AN58" s="1266"/>
      <c r="AO58" s="1266"/>
      <c r="AP58" s="1266"/>
      <c r="AQ58" s="1266"/>
      <c r="AR58" s="1266"/>
      <c r="AS58" s="1266"/>
      <c r="AT58" s="1266"/>
      <c r="AU58" s="1266"/>
      <c r="AV58" s="1266"/>
      <c r="AW58" s="1266"/>
      <c r="AX58" s="1266"/>
      <c r="AY58" s="1266"/>
      <c r="AZ58" s="1266"/>
      <c r="BA58" s="1266"/>
      <c r="BB58" s="1267"/>
      <c r="BC58" s="1267"/>
      <c r="BD58" s="1267"/>
      <c r="BE58" s="1267"/>
      <c r="BF58" s="1267"/>
      <c r="BG58" s="1267"/>
      <c r="BH58" s="1267"/>
      <c r="BI58" s="1267"/>
      <c r="BJ58" s="1267"/>
      <c r="BK58" s="1267"/>
      <c r="BL58" s="1267"/>
      <c r="BM58" s="1267"/>
      <c r="BN58" s="1267"/>
      <c r="BO58" s="1267"/>
      <c r="BP58" s="1268"/>
      <c r="BQ58" s="1268"/>
      <c r="BR58" s="1268"/>
      <c r="BS58" s="1268"/>
      <c r="BT58" s="1268"/>
      <c r="BU58" s="1268"/>
      <c r="BV58" s="1268"/>
      <c r="BW58" s="1268"/>
      <c r="BX58" s="1268"/>
      <c r="BY58" s="1268"/>
      <c r="BZ58" s="1268"/>
      <c r="CA58" s="1268"/>
      <c r="CB58" s="1268"/>
      <c r="CC58" s="1268"/>
      <c r="CD58" s="1268"/>
      <c r="CE58" s="1268"/>
      <c r="CF58" s="1268"/>
      <c r="CG58" s="1268"/>
      <c r="CH58" s="1268"/>
      <c r="CI58" s="1268"/>
      <c r="CJ58" s="1268"/>
      <c r="CK58" s="1268"/>
      <c r="CL58" s="1268"/>
      <c r="CM58" s="1268"/>
      <c r="CN58" s="1268"/>
      <c r="CO58" s="1268"/>
      <c r="CP58" s="1268"/>
      <c r="CQ58" s="1268"/>
      <c r="CR58" s="1268"/>
      <c r="CS58" s="1268"/>
      <c r="CT58" s="1268"/>
      <c r="CU58" s="1268"/>
      <c r="CV58" s="1268"/>
      <c r="CW58" s="1268"/>
      <c r="CX58" s="1268"/>
      <c r="CY58" s="1268"/>
      <c r="CZ58" s="1268"/>
      <c r="DA58" s="1268"/>
      <c r="DB58" s="1268"/>
      <c r="DC58" s="1268"/>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624</v>
      </c>
    </row>
    <row r="64" spans="1:109" ht="13.2" x14ac:dyDescent="0.2">
      <c r="B64" s="365"/>
      <c r="G64" s="380"/>
      <c r="I64" s="382"/>
      <c r="J64" s="382"/>
      <c r="K64" s="382"/>
      <c r="L64" s="382"/>
      <c r="M64" s="382"/>
      <c r="N64" s="381"/>
      <c r="AM64" s="380"/>
      <c r="AN64" s="380" t="s">
        <v>623</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53" t="s">
        <v>630</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2" x14ac:dyDescent="0.2">
      <c r="B66" s="365"/>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2" x14ac:dyDescent="0.2">
      <c r="B67" s="365"/>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2" x14ac:dyDescent="0.2">
      <c r="B68" s="365"/>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2" x14ac:dyDescent="0.2">
      <c r="B69" s="365"/>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622</v>
      </c>
    </row>
    <row r="72" spans="2:107" ht="13.2" x14ac:dyDescent="0.2">
      <c r="B72" s="365"/>
      <c r="G72" s="1262"/>
      <c r="H72" s="1262"/>
      <c r="I72" s="1262"/>
      <c r="J72" s="1262"/>
      <c r="K72" s="373"/>
      <c r="L72" s="373"/>
      <c r="M72" s="372"/>
      <c r="N72" s="372"/>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556</v>
      </c>
      <c r="BQ72" s="1266"/>
      <c r="BR72" s="1266"/>
      <c r="BS72" s="1266"/>
      <c r="BT72" s="1266"/>
      <c r="BU72" s="1266"/>
      <c r="BV72" s="1266"/>
      <c r="BW72" s="1266"/>
      <c r="BX72" s="1266" t="s">
        <v>557</v>
      </c>
      <c r="BY72" s="1266"/>
      <c r="BZ72" s="1266"/>
      <c r="CA72" s="1266"/>
      <c r="CB72" s="1266"/>
      <c r="CC72" s="1266"/>
      <c r="CD72" s="1266"/>
      <c r="CE72" s="1266"/>
      <c r="CF72" s="1266" t="s">
        <v>558</v>
      </c>
      <c r="CG72" s="1266"/>
      <c r="CH72" s="1266"/>
      <c r="CI72" s="1266"/>
      <c r="CJ72" s="1266"/>
      <c r="CK72" s="1266"/>
      <c r="CL72" s="1266"/>
      <c r="CM72" s="1266"/>
      <c r="CN72" s="1266" t="s">
        <v>559</v>
      </c>
      <c r="CO72" s="1266"/>
      <c r="CP72" s="1266"/>
      <c r="CQ72" s="1266"/>
      <c r="CR72" s="1266"/>
      <c r="CS72" s="1266"/>
      <c r="CT72" s="1266"/>
      <c r="CU72" s="1266"/>
      <c r="CV72" s="1266" t="s">
        <v>560</v>
      </c>
      <c r="CW72" s="1266"/>
      <c r="CX72" s="1266"/>
      <c r="CY72" s="1266"/>
      <c r="CZ72" s="1266"/>
      <c r="DA72" s="1266"/>
      <c r="DB72" s="1266"/>
      <c r="DC72" s="1266"/>
    </row>
    <row r="73" spans="2:107" ht="13.2" x14ac:dyDescent="0.2">
      <c r="B73" s="365"/>
      <c r="G73" s="1271"/>
      <c r="H73" s="1271"/>
      <c r="I73" s="1271"/>
      <c r="J73" s="1271"/>
      <c r="K73" s="1273"/>
      <c r="L73" s="1273"/>
      <c r="M73" s="1273"/>
      <c r="N73" s="1273"/>
      <c r="AM73" s="371"/>
      <c r="AN73" s="1267" t="s">
        <v>621</v>
      </c>
      <c r="AO73" s="1267"/>
      <c r="AP73" s="1267"/>
      <c r="AQ73" s="1267"/>
      <c r="AR73" s="1267"/>
      <c r="AS73" s="1267"/>
      <c r="AT73" s="1267"/>
      <c r="AU73" s="1267"/>
      <c r="AV73" s="1267"/>
      <c r="AW73" s="1267"/>
      <c r="AX73" s="1267"/>
      <c r="AY73" s="1267"/>
      <c r="AZ73" s="1267"/>
      <c r="BA73" s="1267"/>
      <c r="BB73" s="1267" t="s">
        <v>620</v>
      </c>
      <c r="BC73" s="1267"/>
      <c r="BD73" s="1267"/>
      <c r="BE73" s="1267"/>
      <c r="BF73" s="1267"/>
      <c r="BG73" s="1267"/>
      <c r="BH73" s="1267"/>
      <c r="BI73" s="1267"/>
      <c r="BJ73" s="1267"/>
      <c r="BK73" s="1267"/>
      <c r="BL73" s="1267"/>
      <c r="BM73" s="1267"/>
      <c r="BN73" s="1267"/>
      <c r="BO73" s="1267"/>
      <c r="BP73" s="1268">
        <v>42.3</v>
      </c>
      <c r="BQ73" s="1268"/>
      <c r="BR73" s="1268"/>
      <c r="BS73" s="1268"/>
      <c r="BT73" s="1268"/>
      <c r="BU73" s="1268"/>
      <c r="BV73" s="1268"/>
      <c r="BW73" s="1268"/>
      <c r="BX73" s="1268">
        <v>41</v>
      </c>
      <c r="BY73" s="1268"/>
      <c r="BZ73" s="1268"/>
      <c r="CA73" s="1268"/>
      <c r="CB73" s="1268"/>
      <c r="CC73" s="1268"/>
      <c r="CD73" s="1268"/>
      <c r="CE73" s="1268"/>
      <c r="CF73" s="1268">
        <v>37.700000000000003</v>
      </c>
      <c r="CG73" s="1268"/>
      <c r="CH73" s="1268"/>
      <c r="CI73" s="1268"/>
      <c r="CJ73" s="1268"/>
      <c r="CK73" s="1268"/>
      <c r="CL73" s="1268"/>
      <c r="CM73" s="1268"/>
      <c r="CN73" s="1268">
        <v>30.1</v>
      </c>
      <c r="CO73" s="1268"/>
      <c r="CP73" s="1268"/>
      <c r="CQ73" s="1268"/>
      <c r="CR73" s="1268"/>
      <c r="CS73" s="1268"/>
      <c r="CT73" s="1268"/>
      <c r="CU73" s="1268"/>
      <c r="CV73" s="1268">
        <v>24.9</v>
      </c>
      <c r="CW73" s="1268"/>
      <c r="CX73" s="1268"/>
      <c r="CY73" s="1268"/>
      <c r="CZ73" s="1268"/>
      <c r="DA73" s="1268"/>
      <c r="DB73" s="1268"/>
      <c r="DC73" s="1268"/>
    </row>
    <row r="74" spans="2:107" ht="13.2" x14ac:dyDescent="0.2">
      <c r="B74" s="365"/>
      <c r="G74" s="1271"/>
      <c r="H74" s="1271"/>
      <c r="I74" s="1271"/>
      <c r="J74" s="1271"/>
      <c r="K74" s="1273"/>
      <c r="L74" s="1273"/>
      <c r="M74" s="1273"/>
      <c r="N74" s="1273"/>
      <c r="AM74" s="371"/>
      <c r="AN74" s="1267"/>
      <c r="AO74" s="1267"/>
      <c r="AP74" s="1267"/>
      <c r="AQ74" s="1267"/>
      <c r="AR74" s="1267"/>
      <c r="AS74" s="1267"/>
      <c r="AT74" s="1267"/>
      <c r="AU74" s="1267"/>
      <c r="AV74" s="1267"/>
      <c r="AW74" s="1267"/>
      <c r="AX74" s="1267"/>
      <c r="AY74" s="1267"/>
      <c r="AZ74" s="1267"/>
      <c r="BA74" s="1267"/>
      <c r="BB74" s="1267"/>
      <c r="BC74" s="1267"/>
      <c r="BD74" s="1267"/>
      <c r="BE74" s="1267"/>
      <c r="BF74" s="1267"/>
      <c r="BG74" s="1267"/>
      <c r="BH74" s="1267"/>
      <c r="BI74" s="1267"/>
      <c r="BJ74" s="1267"/>
      <c r="BK74" s="1267"/>
      <c r="BL74" s="1267"/>
      <c r="BM74" s="1267"/>
      <c r="BN74" s="1267"/>
      <c r="BO74" s="1267"/>
      <c r="BP74" s="1268"/>
      <c r="BQ74" s="1268"/>
      <c r="BR74" s="1268"/>
      <c r="BS74" s="1268"/>
      <c r="BT74" s="1268"/>
      <c r="BU74" s="1268"/>
      <c r="BV74" s="1268"/>
      <c r="BW74" s="1268"/>
      <c r="BX74" s="1268"/>
      <c r="BY74" s="1268"/>
      <c r="BZ74" s="1268"/>
      <c r="CA74" s="1268"/>
      <c r="CB74" s="1268"/>
      <c r="CC74" s="1268"/>
      <c r="CD74" s="1268"/>
      <c r="CE74" s="1268"/>
      <c r="CF74" s="1268"/>
      <c r="CG74" s="1268"/>
      <c r="CH74" s="1268"/>
      <c r="CI74" s="1268"/>
      <c r="CJ74" s="1268"/>
      <c r="CK74" s="1268"/>
      <c r="CL74" s="1268"/>
      <c r="CM74" s="1268"/>
      <c r="CN74" s="1268"/>
      <c r="CO74" s="1268"/>
      <c r="CP74" s="1268"/>
      <c r="CQ74" s="1268"/>
      <c r="CR74" s="1268"/>
      <c r="CS74" s="1268"/>
      <c r="CT74" s="1268"/>
      <c r="CU74" s="1268"/>
      <c r="CV74" s="1268"/>
      <c r="CW74" s="1268"/>
      <c r="CX74" s="1268"/>
      <c r="CY74" s="1268"/>
      <c r="CZ74" s="1268"/>
      <c r="DA74" s="1268"/>
      <c r="DB74" s="1268"/>
      <c r="DC74" s="1268"/>
    </row>
    <row r="75" spans="2:107" ht="13.2" x14ac:dyDescent="0.2">
      <c r="B75" s="365"/>
      <c r="G75" s="1271"/>
      <c r="H75" s="1271"/>
      <c r="I75" s="1262"/>
      <c r="J75" s="1262"/>
      <c r="K75" s="1269"/>
      <c r="L75" s="1269"/>
      <c r="M75" s="1269"/>
      <c r="N75" s="1269"/>
      <c r="AM75" s="371"/>
      <c r="AN75" s="1267"/>
      <c r="AO75" s="1267"/>
      <c r="AP75" s="1267"/>
      <c r="AQ75" s="1267"/>
      <c r="AR75" s="1267"/>
      <c r="AS75" s="1267"/>
      <c r="AT75" s="1267"/>
      <c r="AU75" s="1267"/>
      <c r="AV75" s="1267"/>
      <c r="AW75" s="1267"/>
      <c r="AX75" s="1267"/>
      <c r="AY75" s="1267"/>
      <c r="AZ75" s="1267"/>
      <c r="BA75" s="1267"/>
      <c r="BB75" s="1267" t="s">
        <v>619</v>
      </c>
      <c r="BC75" s="1267"/>
      <c r="BD75" s="1267"/>
      <c r="BE75" s="1267"/>
      <c r="BF75" s="1267"/>
      <c r="BG75" s="1267"/>
      <c r="BH75" s="1267"/>
      <c r="BI75" s="1267"/>
      <c r="BJ75" s="1267"/>
      <c r="BK75" s="1267"/>
      <c r="BL75" s="1267"/>
      <c r="BM75" s="1267"/>
      <c r="BN75" s="1267"/>
      <c r="BO75" s="1267"/>
      <c r="BP75" s="1268">
        <v>11</v>
      </c>
      <c r="BQ75" s="1268"/>
      <c r="BR75" s="1268"/>
      <c r="BS75" s="1268"/>
      <c r="BT75" s="1268"/>
      <c r="BU75" s="1268"/>
      <c r="BV75" s="1268"/>
      <c r="BW75" s="1268"/>
      <c r="BX75" s="1268">
        <v>11.3</v>
      </c>
      <c r="BY75" s="1268"/>
      <c r="BZ75" s="1268"/>
      <c r="CA75" s="1268"/>
      <c r="CB75" s="1268"/>
      <c r="CC75" s="1268"/>
      <c r="CD75" s="1268"/>
      <c r="CE75" s="1268"/>
      <c r="CF75" s="1268">
        <v>11.2</v>
      </c>
      <c r="CG75" s="1268"/>
      <c r="CH75" s="1268"/>
      <c r="CI75" s="1268"/>
      <c r="CJ75" s="1268"/>
      <c r="CK75" s="1268"/>
      <c r="CL75" s="1268"/>
      <c r="CM75" s="1268"/>
      <c r="CN75" s="1268">
        <v>10.5</v>
      </c>
      <c r="CO75" s="1268"/>
      <c r="CP75" s="1268"/>
      <c r="CQ75" s="1268"/>
      <c r="CR75" s="1268"/>
      <c r="CS75" s="1268"/>
      <c r="CT75" s="1268"/>
      <c r="CU75" s="1268"/>
      <c r="CV75" s="1268">
        <v>9.8000000000000007</v>
      </c>
      <c r="CW75" s="1268"/>
      <c r="CX75" s="1268"/>
      <c r="CY75" s="1268"/>
      <c r="CZ75" s="1268"/>
      <c r="DA75" s="1268"/>
      <c r="DB75" s="1268"/>
      <c r="DC75" s="1268"/>
    </row>
    <row r="76" spans="2:107" ht="13.2" x14ac:dyDescent="0.2">
      <c r="B76" s="365"/>
      <c r="G76" s="1271"/>
      <c r="H76" s="1271"/>
      <c r="I76" s="1262"/>
      <c r="J76" s="1262"/>
      <c r="K76" s="1269"/>
      <c r="L76" s="1269"/>
      <c r="M76" s="1269"/>
      <c r="N76" s="1269"/>
      <c r="AM76" s="371"/>
      <c r="AN76" s="1267"/>
      <c r="AO76" s="1267"/>
      <c r="AP76" s="1267"/>
      <c r="AQ76" s="1267"/>
      <c r="AR76" s="1267"/>
      <c r="AS76" s="1267"/>
      <c r="AT76" s="1267"/>
      <c r="AU76" s="1267"/>
      <c r="AV76" s="1267"/>
      <c r="AW76" s="1267"/>
      <c r="AX76" s="1267"/>
      <c r="AY76" s="1267"/>
      <c r="AZ76" s="1267"/>
      <c r="BA76" s="1267"/>
      <c r="BB76" s="1267"/>
      <c r="BC76" s="1267"/>
      <c r="BD76" s="1267"/>
      <c r="BE76" s="1267"/>
      <c r="BF76" s="1267"/>
      <c r="BG76" s="1267"/>
      <c r="BH76" s="1267"/>
      <c r="BI76" s="1267"/>
      <c r="BJ76" s="1267"/>
      <c r="BK76" s="1267"/>
      <c r="BL76" s="1267"/>
      <c r="BM76" s="1267"/>
      <c r="BN76" s="1267"/>
      <c r="BO76" s="1267"/>
      <c r="BP76" s="1268"/>
      <c r="BQ76" s="1268"/>
      <c r="BR76" s="1268"/>
      <c r="BS76" s="1268"/>
      <c r="BT76" s="1268"/>
      <c r="BU76" s="1268"/>
      <c r="BV76" s="1268"/>
      <c r="BW76" s="1268"/>
      <c r="BX76" s="1268"/>
      <c r="BY76" s="1268"/>
      <c r="BZ76" s="1268"/>
      <c r="CA76" s="1268"/>
      <c r="CB76" s="1268"/>
      <c r="CC76" s="1268"/>
      <c r="CD76" s="1268"/>
      <c r="CE76" s="1268"/>
      <c r="CF76" s="1268"/>
      <c r="CG76" s="1268"/>
      <c r="CH76" s="1268"/>
      <c r="CI76" s="1268"/>
      <c r="CJ76" s="1268"/>
      <c r="CK76" s="1268"/>
      <c r="CL76" s="1268"/>
      <c r="CM76" s="1268"/>
      <c r="CN76" s="1268"/>
      <c r="CO76" s="1268"/>
      <c r="CP76" s="1268"/>
      <c r="CQ76" s="1268"/>
      <c r="CR76" s="1268"/>
      <c r="CS76" s="1268"/>
      <c r="CT76" s="1268"/>
      <c r="CU76" s="1268"/>
      <c r="CV76" s="1268"/>
      <c r="CW76" s="1268"/>
      <c r="CX76" s="1268"/>
      <c r="CY76" s="1268"/>
      <c r="CZ76" s="1268"/>
      <c r="DA76" s="1268"/>
      <c r="DB76" s="1268"/>
      <c r="DC76" s="1268"/>
    </row>
    <row r="77" spans="2:107" ht="13.2" x14ac:dyDescent="0.2">
      <c r="B77" s="365"/>
      <c r="G77" s="1262"/>
      <c r="H77" s="1262"/>
      <c r="I77" s="1262"/>
      <c r="J77" s="1262"/>
      <c r="K77" s="1273"/>
      <c r="L77" s="1273"/>
      <c r="M77" s="1273"/>
      <c r="N77" s="1273"/>
      <c r="AN77" s="1266" t="s">
        <v>618</v>
      </c>
      <c r="AO77" s="1266"/>
      <c r="AP77" s="1266"/>
      <c r="AQ77" s="1266"/>
      <c r="AR77" s="1266"/>
      <c r="AS77" s="1266"/>
      <c r="AT77" s="1266"/>
      <c r="AU77" s="1266"/>
      <c r="AV77" s="1266"/>
      <c r="AW77" s="1266"/>
      <c r="AX77" s="1266"/>
      <c r="AY77" s="1266"/>
      <c r="AZ77" s="1266"/>
      <c r="BA77" s="1266"/>
      <c r="BB77" s="1267" t="s">
        <v>617</v>
      </c>
      <c r="BC77" s="1267"/>
      <c r="BD77" s="1267"/>
      <c r="BE77" s="1267"/>
      <c r="BF77" s="1267"/>
      <c r="BG77" s="1267"/>
      <c r="BH77" s="1267"/>
      <c r="BI77" s="1267"/>
      <c r="BJ77" s="1267"/>
      <c r="BK77" s="1267"/>
      <c r="BL77" s="1267"/>
      <c r="BM77" s="1267"/>
      <c r="BN77" s="1267"/>
      <c r="BO77" s="1267"/>
      <c r="BP77" s="1268">
        <v>25.4</v>
      </c>
      <c r="BQ77" s="1268"/>
      <c r="BR77" s="1268"/>
      <c r="BS77" s="1268"/>
      <c r="BT77" s="1268"/>
      <c r="BU77" s="1268"/>
      <c r="BV77" s="1268"/>
      <c r="BW77" s="1268"/>
      <c r="BX77" s="1268">
        <v>23</v>
      </c>
      <c r="BY77" s="1268"/>
      <c r="BZ77" s="1268"/>
      <c r="CA77" s="1268"/>
      <c r="CB77" s="1268"/>
      <c r="CC77" s="1268"/>
      <c r="CD77" s="1268"/>
      <c r="CE77" s="1268"/>
      <c r="CF77" s="1268">
        <v>41.5</v>
      </c>
      <c r="CG77" s="1268"/>
      <c r="CH77" s="1268"/>
      <c r="CI77" s="1268"/>
      <c r="CJ77" s="1268"/>
      <c r="CK77" s="1268"/>
      <c r="CL77" s="1268"/>
      <c r="CM77" s="1268"/>
      <c r="CN77" s="1268">
        <v>25.2</v>
      </c>
      <c r="CO77" s="1268"/>
      <c r="CP77" s="1268"/>
      <c r="CQ77" s="1268"/>
      <c r="CR77" s="1268"/>
      <c r="CS77" s="1268"/>
      <c r="CT77" s="1268"/>
      <c r="CU77" s="1268"/>
      <c r="CV77" s="1268">
        <v>15.7</v>
      </c>
      <c r="CW77" s="1268"/>
      <c r="CX77" s="1268"/>
      <c r="CY77" s="1268"/>
      <c r="CZ77" s="1268"/>
      <c r="DA77" s="1268"/>
      <c r="DB77" s="1268"/>
      <c r="DC77" s="1268"/>
    </row>
    <row r="78" spans="2:107" ht="13.2" x14ac:dyDescent="0.2">
      <c r="B78" s="365"/>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7"/>
      <c r="BC78" s="1267"/>
      <c r="BD78" s="1267"/>
      <c r="BE78" s="1267"/>
      <c r="BF78" s="1267"/>
      <c r="BG78" s="1267"/>
      <c r="BH78" s="1267"/>
      <c r="BI78" s="1267"/>
      <c r="BJ78" s="1267"/>
      <c r="BK78" s="1267"/>
      <c r="BL78" s="1267"/>
      <c r="BM78" s="1267"/>
      <c r="BN78" s="1267"/>
      <c r="BO78" s="1267"/>
      <c r="BP78" s="1268"/>
      <c r="BQ78" s="1268"/>
      <c r="BR78" s="1268"/>
      <c r="BS78" s="1268"/>
      <c r="BT78" s="1268"/>
      <c r="BU78" s="1268"/>
      <c r="BV78" s="1268"/>
      <c r="BW78" s="1268"/>
      <c r="BX78" s="1268"/>
      <c r="BY78" s="1268"/>
      <c r="BZ78" s="1268"/>
      <c r="CA78" s="1268"/>
      <c r="CB78" s="1268"/>
      <c r="CC78" s="1268"/>
      <c r="CD78" s="1268"/>
      <c r="CE78" s="1268"/>
      <c r="CF78" s="1268"/>
      <c r="CG78" s="1268"/>
      <c r="CH78" s="1268"/>
      <c r="CI78" s="1268"/>
      <c r="CJ78" s="1268"/>
      <c r="CK78" s="1268"/>
      <c r="CL78" s="1268"/>
      <c r="CM78" s="1268"/>
      <c r="CN78" s="1268"/>
      <c r="CO78" s="1268"/>
      <c r="CP78" s="1268"/>
      <c r="CQ78" s="1268"/>
      <c r="CR78" s="1268"/>
      <c r="CS78" s="1268"/>
      <c r="CT78" s="1268"/>
      <c r="CU78" s="1268"/>
      <c r="CV78" s="1268"/>
      <c r="CW78" s="1268"/>
      <c r="CX78" s="1268"/>
      <c r="CY78" s="1268"/>
      <c r="CZ78" s="1268"/>
      <c r="DA78" s="1268"/>
      <c r="DB78" s="1268"/>
      <c r="DC78" s="1268"/>
    </row>
    <row r="79" spans="2:107" ht="13.2" x14ac:dyDescent="0.2">
      <c r="B79" s="365"/>
      <c r="G79" s="1262"/>
      <c r="H79" s="1262"/>
      <c r="I79" s="1270"/>
      <c r="J79" s="1270"/>
      <c r="K79" s="1274"/>
      <c r="L79" s="1274"/>
      <c r="M79" s="1274"/>
      <c r="N79" s="1274"/>
      <c r="AN79" s="1266"/>
      <c r="AO79" s="1266"/>
      <c r="AP79" s="1266"/>
      <c r="AQ79" s="1266"/>
      <c r="AR79" s="1266"/>
      <c r="AS79" s="1266"/>
      <c r="AT79" s="1266"/>
      <c r="AU79" s="1266"/>
      <c r="AV79" s="1266"/>
      <c r="AW79" s="1266"/>
      <c r="AX79" s="1266"/>
      <c r="AY79" s="1266"/>
      <c r="AZ79" s="1266"/>
      <c r="BA79" s="1266"/>
      <c r="BB79" s="1267" t="s">
        <v>616</v>
      </c>
      <c r="BC79" s="1267"/>
      <c r="BD79" s="1267"/>
      <c r="BE79" s="1267"/>
      <c r="BF79" s="1267"/>
      <c r="BG79" s="1267"/>
      <c r="BH79" s="1267"/>
      <c r="BI79" s="1267"/>
      <c r="BJ79" s="1267"/>
      <c r="BK79" s="1267"/>
      <c r="BL79" s="1267"/>
      <c r="BM79" s="1267"/>
      <c r="BN79" s="1267"/>
      <c r="BO79" s="1267"/>
      <c r="BP79" s="1268">
        <v>7.8</v>
      </c>
      <c r="BQ79" s="1268"/>
      <c r="BR79" s="1268"/>
      <c r="BS79" s="1268"/>
      <c r="BT79" s="1268"/>
      <c r="BU79" s="1268"/>
      <c r="BV79" s="1268"/>
      <c r="BW79" s="1268"/>
      <c r="BX79" s="1268">
        <v>7.7</v>
      </c>
      <c r="BY79" s="1268"/>
      <c r="BZ79" s="1268"/>
      <c r="CA79" s="1268"/>
      <c r="CB79" s="1268"/>
      <c r="CC79" s="1268"/>
      <c r="CD79" s="1268"/>
      <c r="CE79" s="1268"/>
      <c r="CF79" s="1268">
        <v>9.1999999999999993</v>
      </c>
      <c r="CG79" s="1268"/>
      <c r="CH79" s="1268"/>
      <c r="CI79" s="1268"/>
      <c r="CJ79" s="1268"/>
      <c r="CK79" s="1268"/>
      <c r="CL79" s="1268"/>
      <c r="CM79" s="1268"/>
      <c r="CN79" s="1268">
        <v>8.9</v>
      </c>
      <c r="CO79" s="1268"/>
      <c r="CP79" s="1268"/>
      <c r="CQ79" s="1268"/>
      <c r="CR79" s="1268"/>
      <c r="CS79" s="1268"/>
      <c r="CT79" s="1268"/>
      <c r="CU79" s="1268"/>
      <c r="CV79" s="1268">
        <v>8.9</v>
      </c>
      <c r="CW79" s="1268"/>
      <c r="CX79" s="1268"/>
      <c r="CY79" s="1268"/>
      <c r="CZ79" s="1268"/>
      <c r="DA79" s="1268"/>
      <c r="DB79" s="1268"/>
      <c r="DC79" s="1268"/>
    </row>
    <row r="80" spans="2:107" ht="13.2" x14ac:dyDescent="0.2">
      <c r="B80" s="365"/>
      <c r="G80" s="1262"/>
      <c r="H80" s="1262"/>
      <c r="I80" s="1270"/>
      <c r="J80" s="1270"/>
      <c r="K80" s="1274"/>
      <c r="L80" s="1274"/>
      <c r="M80" s="1274"/>
      <c r="N80" s="1274"/>
      <c r="AN80" s="1266"/>
      <c r="AO80" s="1266"/>
      <c r="AP80" s="1266"/>
      <c r="AQ80" s="1266"/>
      <c r="AR80" s="1266"/>
      <c r="AS80" s="1266"/>
      <c r="AT80" s="1266"/>
      <c r="AU80" s="1266"/>
      <c r="AV80" s="1266"/>
      <c r="AW80" s="1266"/>
      <c r="AX80" s="1266"/>
      <c r="AY80" s="1266"/>
      <c r="AZ80" s="1266"/>
      <c r="BA80" s="1266"/>
      <c r="BB80" s="1267"/>
      <c r="BC80" s="1267"/>
      <c r="BD80" s="1267"/>
      <c r="BE80" s="1267"/>
      <c r="BF80" s="1267"/>
      <c r="BG80" s="1267"/>
      <c r="BH80" s="1267"/>
      <c r="BI80" s="1267"/>
      <c r="BJ80" s="1267"/>
      <c r="BK80" s="1267"/>
      <c r="BL80" s="1267"/>
      <c r="BM80" s="1267"/>
      <c r="BN80" s="1267"/>
      <c r="BO80" s="1267"/>
      <c r="BP80" s="1268"/>
      <c r="BQ80" s="1268"/>
      <c r="BR80" s="1268"/>
      <c r="BS80" s="1268"/>
      <c r="BT80" s="1268"/>
      <c r="BU80" s="1268"/>
      <c r="BV80" s="1268"/>
      <c r="BW80" s="1268"/>
      <c r="BX80" s="1268"/>
      <c r="BY80" s="1268"/>
      <c r="BZ80" s="1268"/>
      <c r="CA80" s="1268"/>
      <c r="CB80" s="1268"/>
      <c r="CC80" s="1268"/>
      <c r="CD80" s="1268"/>
      <c r="CE80" s="1268"/>
      <c r="CF80" s="1268"/>
      <c r="CG80" s="1268"/>
      <c r="CH80" s="1268"/>
      <c r="CI80" s="1268"/>
      <c r="CJ80" s="1268"/>
      <c r="CK80" s="1268"/>
      <c r="CL80" s="1268"/>
      <c r="CM80" s="1268"/>
      <c r="CN80" s="1268"/>
      <c r="CO80" s="1268"/>
      <c r="CP80" s="1268"/>
      <c r="CQ80" s="1268"/>
      <c r="CR80" s="1268"/>
      <c r="CS80" s="1268"/>
      <c r="CT80" s="1268"/>
      <c r="CU80" s="1268"/>
      <c r="CV80" s="1268"/>
      <c r="CW80" s="1268"/>
      <c r="CX80" s="1268"/>
      <c r="CY80" s="1268"/>
      <c r="CZ80" s="1268"/>
      <c r="DA80" s="1268"/>
      <c r="DB80" s="1268"/>
      <c r="DC80" s="1268"/>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Z5ALoll8fyBQ5polxT3BQfdFF9uaKAWnlKim/mQSULBk0VrCAaHdAfGtmpGhZWqV/qnTFpuTX6ha4l6qqJMuSg==" saltValue="eyExH4n1fwl7TjJ6EsQrrw==" spinCount="100000" sheet="1" objects="1" scenarios="1" formatCells="0"/>
  <dataConsolidate/>
  <mergeCells count="112">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BP57:BW58"/>
    <mergeCell ref="BX57:CE58"/>
    <mergeCell ref="CF57:CM58"/>
    <mergeCell ref="CN57:CU58"/>
    <mergeCell ref="BB57:BO58"/>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627</v>
      </c>
    </row>
  </sheetData>
  <sheetProtection algorithmName="SHA-512" hashValue="6iKXofOv7JpqgYWY/4HFLS7QtEE0MuKj28FWq6MnGqgKDCqsXG6FGFZyWQrL6/XW0wFLz3INJ1Qp88Aj1pmLsg==" saltValue="OBBFTko4h+gp8UXS35bvZ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628</v>
      </c>
    </row>
  </sheetData>
  <sheetProtection algorithmName="SHA-512" hashValue="DF18KIbTrpjRe3GzUlAwE8WKnB0C9somNl9ILVomOdBkWOjoF9JRZTItHiiBYBZbS9G+pr5OCz8CL6rEEr9MZg==" saltValue="qvoGwy/+BYoEqSShs0MmJ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53</v>
      </c>
      <c r="E2" s="149"/>
      <c r="F2" s="150" t="s">
        <v>553</v>
      </c>
      <c r="G2" s="151"/>
      <c r="H2" s="152"/>
    </row>
    <row r="3" spans="1:8" x14ac:dyDescent="0.2">
      <c r="A3" s="148" t="s">
        <v>546</v>
      </c>
      <c r="B3" s="153"/>
      <c r="C3" s="154"/>
      <c r="D3" s="155">
        <v>33450</v>
      </c>
      <c r="E3" s="156"/>
      <c r="F3" s="157">
        <v>69185</v>
      </c>
      <c r="G3" s="158"/>
      <c r="H3" s="159"/>
    </row>
    <row r="4" spans="1:8" x14ac:dyDescent="0.2">
      <c r="A4" s="160"/>
      <c r="B4" s="161"/>
      <c r="C4" s="162"/>
      <c r="D4" s="163">
        <v>20212</v>
      </c>
      <c r="E4" s="164"/>
      <c r="F4" s="165">
        <v>38519</v>
      </c>
      <c r="G4" s="166"/>
      <c r="H4" s="167"/>
    </row>
    <row r="5" spans="1:8" x14ac:dyDescent="0.2">
      <c r="A5" s="148" t="s">
        <v>548</v>
      </c>
      <c r="B5" s="153"/>
      <c r="C5" s="154"/>
      <c r="D5" s="155">
        <v>40862</v>
      </c>
      <c r="E5" s="156"/>
      <c r="F5" s="157">
        <v>70166</v>
      </c>
      <c r="G5" s="158"/>
      <c r="H5" s="159"/>
    </row>
    <row r="6" spans="1:8" x14ac:dyDescent="0.2">
      <c r="A6" s="160"/>
      <c r="B6" s="161"/>
      <c r="C6" s="162"/>
      <c r="D6" s="163">
        <v>29939</v>
      </c>
      <c r="E6" s="164"/>
      <c r="F6" s="165">
        <v>36115</v>
      </c>
      <c r="G6" s="166"/>
      <c r="H6" s="167"/>
    </row>
    <row r="7" spans="1:8" x14ac:dyDescent="0.2">
      <c r="A7" s="148" t="s">
        <v>549</v>
      </c>
      <c r="B7" s="153"/>
      <c r="C7" s="154"/>
      <c r="D7" s="155">
        <v>20642</v>
      </c>
      <c r="E7" s="156"/>
      <c r="F7" s="157">
        <v>92632</v>
      </c>
      <c r="G7" s="158"/>
      <c r="H7" s="159"/>
    </row>
    <row r="8" spans="1:8" x14ac:dyDescent="0.2">
      <c r="A8" s="160"/>
      <c r="B8" s="161"/>
      <c r="C8" s="162"/>
      <c r="D8" s="163">
        <v>15447</v>
      </c>
      <c r="E8" s="164"/>
      <c r="F8" s="165">
        <v>47978</v>
      </c>
      <c r="G8" s="166"/>
      <c r="H8" s="167"/>
    </row>
    <row r="9" spans="1:8" x14ac:dyDescent="0.2">
      <c r="A9" s="148" t="s">
        <v>550</v>
      </c>
      <c r="B9" s="153"/>
      <c r="C9" s="154"/>
      <c r="D9" s="155">
        <v>26828</v>
      </c>
      <c r="E9" s="156"/>
      <c r="F9" s="157">
        <v>96469</v>
      </c>
      <c r="G9" s="158"/>
      <c r="H9" s="159"/>
    </row>
    <row r="10" spans="1:8" x14ac:dyDescent="0.2">
      <c r="A10" s="160"/>
      <c r="B10" s="161"/>
      <c r="C10" s="162"/>
      <c r="D10" s="163">
        <v>17052</v>
      </c>
      <c r="E10" s="164"/>
      <c r="F10" s="165">
        <v>49775</v>
      </c>
      <c r="G10" s="166"/>
      <c r="H10" s="167"/>
    </row>
    <row r="11" spans="1:8" x14ac:dyDescent="0.2">
      <c r="A11" s="148" t="s">
        <v>551</v>
      </c>
      <c r="B11" s="153"/>
      <c r="C11" s="154"/>
      <c r="D11" s="155">
        <v>56696</v>
      </c>
      <c r="E11" s="156"/>
      <c r="F11" s="157">
        <v>85743</v>
      </c>
      <c r="G11" s="158"/>
      <c r="H11" s="159"/>
    </row>
    <row r="12" spans="1:8" x14ac:dyDescent="0.2">
      <c r="A12" s="160"/>
      <c r="B12" s="161"/>
      <c r="C12" s="168"/>
      <c r="D12" s="163">
        <v>34325</v>
      </c>
      <c r="E12" s="164"/>
      <c r="F12" s="165">
        <v>45231</v>
      </c>
      <c r="G12" s="166"/>
      <c r="H12" s="167"/>
    </row>
    <row r="13" spans="1:8" x14ac:dyDescent="0.2">
      <c r="A13" s="148"/>
      <c r="B13" s="153"/>
      <c r="C13" s="169"/>
      <c r="D13" s="170">
        <v>35696</v>
      </c>
      <c r="E13" s="171"/>
      <c r="F13" s="172">
        <v>82839</v>
      </c>
      <c r="G13" s="173"/>
      <c r="H13" s="159"/>
    </row>
    <row r="14" spans="1:8" x14ac:dyDescent="0.2">
      <c r="A14" s="160"/>
      <c r="B14" s="161"/>
      <c r="C14" s="162"/>
      <c r="D14" s="163">
        <v>23395</v>
      </c>
      <c r="E14" s="164"/>
      <c r="F14" s="165">
        <v>43524</v>
      </c>
      <c r="G14" s="166"/>
      <c r="H14" s="167"/>
    </row>
    <row r="17" spans="1:11" x14ac:dyDescent="0.2">
      <c r="A17" s="144" t="s">
        <v>54</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55</v>
      </c>
      <c r="B19" s="174">
        <f>ROUND(VALUE(SUBSTITUTE(実質収支比率等に係る経年分析!F$48,"▲","-")),2)</f>
        <v>3.85</v>
      </c>
      <c r="C19" s="174">
        <f>ROUND(VALUE(SUBSTITUTE(実質収支比率等に係る経年分析!G$48,"▲","-")),2)</f>
        <v>3.17</v>
      </c>
      <c r="D19" s="174">
        <f>ROUND(VALUE(SUBSTITUTE(実質収支比率等に係る経年分析!H$48,"▲","-")),2)</f>
        <v>3.03</v>
      </c>
      <c r="E19" s="174">
        <f>ROUND(VALUE(SUBSTITUTE(実質収支比率等に係る経年分析!I$48,"▲","-")),2)</f>
        <v>5.59</v>
      </c>
      <c r="F19" s="174">
        <f>ROUND(VALUE(SUBSTITUTE(実質収支比率等に係る経年分析!J$48,"▲","-")),2)</f>
        <v>6.11</v>
      </c>
    </row>
    <row r="20" spans="1:11" x14ac:dyDescent="0.2">
      <c r="A20" s="174" t="s">
        <v>56</v>
      </c>
      <c r="B20" s="174">
        <f>ROUND(VALUE(SUBSTITUTE(実質収支比率等に係る経年分析!F$47,"▲","-")),2)</f>
        <v>26.05</v>
      </c>
      <c r="C20" s="174">
        <f>ROUND(VALUE(SUBSTITUTE(実質収支比率等に係る経年分析!G$47,"▲","-")),2)</f>
        <v>22.97</v>
      </c>
      <c r="D20" s="174">
        <f>ROUND(VALUE(SUBSTITUTE(実質収支比率等に係る経年分析!H$47,"▲","-")),2)</f>
        <v>17.649999999999999</v>
      </c>
      <c r="E20" s="174">
        <f>ROUND(VALUE(SUBSTITUTE(実質収支比率等に係る経年分析!I$47,"▲","-")),2)</f>
        <v>17.84</v>
      </c>
      <c r="F20" s="174">
        <f>ROUND(VALUE(SUBSTITUTE(実質収支比率等に係る経年分析!J$47,"▲","-")),2)</f>
        <v>17.87</v>
      </c>
    </row>
    <row r="21" spans="1:11" x14ac:dyDescent="0.2">
      <c r="A21" s="174" t="s">
        <v>57</v>
      </c>
      <c r="B21" s="174">
        <f>IF(ISNUMBER(VALUE(SUBSTITUTE(実質収支比率等に係る経年分析!F$49,"▲","-"))),ROUND(VALUE(SUBSTITUTE(実質収支比率等に係る経年分析!F$49,"▲","-")),2),NA())</f>
        <v>-0.06</v>
      </c>
      <c r="C21" s="174">
        <f>IF(ISNUMBER(VALUE(SUBSTITUTE(実質収支比率等に係る経年分析!G$49,"▲","-"))),ROUND(VALUE(SUBSTITUTE(実質収支比率等に係る経年分析!G$49,"▲","-")),2),NA())</f>
        <v>-4.22</v>
      </c>
      <c r="D21" s="174">
        <f>IF(ISNUMBER(VALUE(SUBSTITUTE(実質収支比率等に係る経年分析!H$49,"▲","-"))),ROUND(VALUE(SUBSTITUTE(実質収支比率等に係る経年分析!H$49,"▲","-")),2),NA())</f>
        <v>-5.12</v>
      </c>
      <c r="E21" s="174">
        <f>IF(ISNUMBER(VALUE(SUBSTITUTE(実質収支比率等に係る経年分析!I$49,"▲","-"))),ROUND(VALUE(SUBSTITUTE(実質収支比率等に係る経年分析!I$49,"▲","-")),2),NA())</f>
        <v>2.99</v>
      </c>
      <c r="F21" s="174">
        <f>IF(ISNUMBER(VALUE(SUBSTITUTE(実質収支比率等に係る経年分析!J$49,"▲","-"))),ROUND(VALUE(SUBSTITUTE(実質収支比率等に係る経年分析!J$49,"▲","-")),2),NA())</f>
        <v>-0.8</v>
      </c>
    </row>
    <row r="24" spans="1:11" x14ac:dyDescent="0.2">
      <c r="A24" s="144" t="s">
        <v>58</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59</v>
      </c>
      <c r="C26" s="175" t="s">
        <v>60</v>
      </c>
      <c r="D26" s="175" t="s">
        <v>59</v>
      </c>
      <c r="E26" s="175" t="s">
        <v>60</v>
      </c>
      <c r="F26" s="175" t="s">
        <v>59</v>
      </c>
      <c r="G26" s="175" t="s">
        <v>60</v>
      </c>
      <c r="H26" s="175" t="s">
        <v>59</v>
      </c>
      <c r="I26" s="175" t="s">
        <v>60</v>
      </c>
      <c r="J26" s="175" t="s">
        <v>59</v>
      </c>
      <c r="K26" s="175" t="s">
        <v>60</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0.11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0.37</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住宅新築資金等貸付事業特別会計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0.01</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0.03</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0.01</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2">
      <c r="A30" s="175" t="str">
        <f>IF(連結実質赤字比率に係る赤字・黒字の構成分析!C$40="",NA(),連結実質赤字比率に係る赤字・黒字の構成分析!C$40)</f>
        <v>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0.11</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0.09</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7.0000000000000007E-2</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0.08</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0.09</v>
      </c>
    </row>
    <row r="31" spans="1:11" x14ac:dyDescent="0.2">
      <c r="A31" s="175" t="str">
        <f>IF(連結実質赤字比率に係る赤字・黒字の構成分析!C$39="",NA(),連結実質赤字比率に係る赤字・黒字の構成分析!C$39)</f>
        <v>下水道事業会計</v>
      </c>
      <c r="B31" s="175" t="e">
        <f>IF(ROUND(VALUE(SUBSTITUTE(連結実質赤字比率に係る赤字・黒字の構成分析!F$39,"▲", "-")), 2) &lt; 0, ABS(ROUND(VALUE(SUBSTITUTE(連結実質赤字比率に係る赤字・黒字の構成分析!F$39,"▲", "-")), 2)), NA())</f>
        <v>#VALUE!</v>
      </c>
      <c r="C31" s="175" t="e">
        <f>IF(ROUND(VALUE(SUBSTITUTE(連結実質赤字比率に係る赤字・黒字の構成分析!F$39,"▲", "-")), 2) &gt;= 0, ABS(ROUND(VALUE(SUBSTITUTE(連結実質赤字比率に係る赤字・黒字の構成分析!F$39,"▲", "-")), 2)), NA())</f>
        <v>#VALUE!</v>
      </c>
      <c r="D31" s="175" t="e">
        <f>IF(ROUND(VALUE(SUBSTITUTE(連結実質赤字比率に係る赤字・黒字の構成分析!G$39,"▲", "-")), 2) &lt; 0, ABS(ROUND(VALUE(SUBSTITUTE(連結実質赤字比率に係る赤字・黒字の構成分析!G$39,"▲", "-")), 2)), NA())</f>
        <v>#VALUE!</v>
      </c>
      <c r="E31" s="175" t="e">
        <f>IF(ROUND(VALUE(SUBSTITUTE(連結実質赤字比率に係る赤字・黒字の構成分析!G$39,"▲", "-")), 2) &gt;= 0, ABS(ROUND(VALUE(SUBSTITUTE(連結実質赤字比率に係る赤字・黒字の構成分析!G$39,"▲", "-")), 2)), NA())</f>
        <v>#VALUE!</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0.27</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0.26</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0.26</v>
      </c>
    </row>
    <row r="32" spans="1:11" x14ac:dyDescent="0.2">
      <c r="A32" s="175" t="str">
        <f>IF(連結実質赤字比率に係る赤字・黒字の構成分析!C$38="",NA(),連結実質赤字比率に係る赤字・黒字の構成分析!C$38)</f>
        <v>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1.95</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0.93</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1.01</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0.79</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0.47</v>
      </c>
    </row>
    <row r="33" spans="1:16" x14ac:dyDescent="0.2">
      <c r="A33" s="175" t="str">
        <f>IF(連結実質赤字比率に係る赤字・黒字の構成分析!C$37="",NA(),連結実質赤字比率に係る赤字・黒字の構成分析!C$37)</f>
        <v>病院事業会計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0.57999999999999996</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0.44</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0.43</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0.65</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0.73</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1.17</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1.5</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1.59</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1.91</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2.14</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3.83</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3.13</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3.01</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5.58</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6.09</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9.6</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10.119999999999999</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9.7799999999999994</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10.95</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12.76</v>
      </c>
    </row>
    <row r="39" spans="1:16" x14ac:dyDescent="0.2">
      <c r="A39" s="144" t="s">
        <v>61</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62</v>
      </c>
      <c r="C41" s="176"/>
      <c r="D41" s="176" t="s">
        <v>63</v>
      </c>
      <c r="E41" s="176" t="s">
        <v>62</v>
      </c>
      <c r="F41" s="176"/>
      <c r="G41" s="176" t="s">
        <v>63</v>
      </c>
      <c r="H41" s="176" t="s">
        <v>62</v>
      </c>
      <c r="I41" s="176"/>
      <c r="J41" s="176" t="s">
        <v>63</v>
      </c>
      <c r="K41" s="176" t="s">
        <v>62</v>
      </c>
      <c r="L41" s="176"/>
      <c r="M41" s="176" t="s">
        <v>63</v>
      </c>
      <c r="N41" s="176" t="s">
        <v>62</v>
      </c>
      <c r="O41" s="176"/>
      <c r="P41" s="176" t="s">
        <v>63</v>
      </c>
    </row>
    <row r="42" spans="1:16" x14ac:dyDescent="0.2">
      <c r="A42" s="176" t="s">
        <v>64</v>
      </c>
      <c r="B42" s="176"/>
      <c r="C42" s="176"/>
      <c r="D42" s="176">
        <f>'実質公債費比率（分子）の構造'!K$52</f>
        <v>3911</v>
      </c>
      <c r="E42" s="176"/>
      <c r="F42" s="176"/>
      <c r="G42" s="176">
        <f>'実質公債費比率（分子）の構造'!L$52</f>
        <v>3923</v>
      </c>
      <c r="H42" s="176"/>
      <c r="I42" s="176"/>
      <c r="J42" s="176">
        <f>'実質公債費比率（分子）の構造'!M$52</f>
        <v>3827</v>
      </c>
      <c r="K42" s="176"/>
      <c r="L42" s="176"/>
      <c r="M42" s="176">
        <f>'実質公債費比率（分子）の構造'!N$52</f>
        <v>3505</v>
      </c>
      <c r="N42" s="176"/>
      <c r="O42" s="176"/>
      <c r="P42" s="176">
        <f>'実質公債費比率（分子）の構造'!O$52</f>
        <v>3014</v>
      </c>
    </row>
    <row r="43" spans="1:16" x14ac:dyDescent="0.2">
      <c r="A43" s="176" t="s">
        <v>65</v>
      </c>
      <c r="B43" s="176" t="str">
        <f>'実質公債費比率（分子）の構造'!K$51</f>
        <v>-</v>
      </c>
      <c r="C43" s="176"/>
      <c r="D43" s="176"/>
      <c r="E43" s="176">
        <f>'実質公債費比率（分子）の構造'!L$51</f>
        <v>0</v>
      </c>
      <c r="F43" s="176"/>
      <c r="G43" s="176"/>
      <c r="H43" s="176">
        <f>'実質公債費比率（分子）の構造'!M$51</f>
        <v>0</v>
      </c>
      <c r="I43" s="176"/>
      <c r="J43" s="176"/>
      <c r="K43" s="176" t="str">
        <f>'実質公債費比率（分子）の構造'!N$51</f>
        <v>-</v>
      </c>
      <c r="L43" s="176"/>
      <c r="M43" s="176"/>
      <c r="N43" s="176" t="str">
        <f>'実質公債費比率（分子）の構造'!O$51</f>
        <v>-</v>
      </c>
      <c r="O43" s="176"/>
      <c r="P43" s="176"/>
    </row>
    <row r="44" spans="1:16" x14ac:dyDescent="0.2">
      <c r="A44" s="176" t="s">
        <v>66</v>
      </c>
      <c r="B44" s="176">
        <f>'実質公債費比率（分子）の構造'!K$50</f>
        <v>0</v>
      </c>
      <c r="C44" s="176"/>
      <c r="D44" s="176"/>
      <c r="E44" s="176">
        <f>'実質公債費比率（分子）の構造'!L$50</f>
        <v>0</v>
      </c>
      <c r="F44" s="176"/>
      <c r="G44" s="176"/>
      <c r="H44" s="176">
        <f>'実質公債費比率（分子）の構造'!M$50</f>
        <v>0</v>
      </c>
      <c r="I44" s="176"/>
      <c r="J44" s="176"/>
      <c r="K44" s="176">
        <f>'実質公債費比率（分子）の構造'!N$50</f>
        <v>0</v>
      </c>
      <c r="L44" s="176"/>
      <c r="M44" s="176"/>
      <c r="N44" s="176">
        <f>'実質公債費比率（分子）の構造'!O$50</f>
        <v>0</v>
      </c>
      <c r="O44" s="176"/>
      <c r="P44" s="176"/>
    </row>
    <row r="45" spans="1:16" x14ac:dyDescent="0.2">
      <c r="A45" s="176" t="s">
        <v>67</v>
      </c>
      <c r="B45" s="176">
        <f>'実質公債費比率（分子）の構造'!K$49</f>
        <v>260</v>
      </c>
      <c r="C45" s="176"/>
      <c r="D45" s="176"/>
      <c r="E45" s="176">
        <f>'実質公債費比率（分子）の構造'!L$49</f>
        <v>249</v>
      </c>
      <c r="F45" s="176"/>
      <c r="G45" s="176"/>
      <c r="H45" s="176">
        <f>'実質公債費比率（分子）の構造'!M$49</f>
        <v>232</v>
      </c>
      <c r="I45" s="176"/>
      <c r="J45" s="176"/>
      <c r="K45" s="176">
        <f>'実質公債費比率（分子）の構造'!N$49</f>
        <v>95</v>
      </c>
      <c r="L45" s="176"/>
      <c r="M45" s="176"/>
      <c r="N45" s="176">
        <f>'実質公債費比率（分子）の構造'!O$49</f>
        <v>10</v>
      </c>
      <c r="O45" s="176"/>
      <c r="P45" s="176"/>
    </row>
    <row r="46" spans="1:16" x14ac:dyDescent="0.2">
      <c r="A46" s="176" t="s">
        <v>68</v>
      </c>
      <c r="B46" s="176">
        <f>'実質公債費比率（分子）の構造'!K$48</f>
        <v>397</v>
      </c>
      <c r="C46" s="176"/>
      <c r="D46" s="176"/>
      <c r="E46" s="176">
        <f>'実質公債費比率（分子）の構造'!L$48</f>
        <v>386</v>
      </c>
      <c r="F46" s="176"/>
      <c r="G46" s="176"/>
      <c r="H46" s="176">
        <f>'実質公債費比率（分子）の構造'!M$48</f>
        <v>338</v>
      </c>
      <c r="I46" s="176"/>
      <c r="J46" s="176"/>
      <c r="K46" s="176">
        <f>'実質公債費比率（分子）の構造'!N$48</f>
        <v>319</v>
      </c>
      <c r="L46" s="176"/>
      <c r="M46" s="176"/>
      <c r="N46" s="176">
        <f>'実質公債費比率（分子）の構造'!O$48</f>
        <v>362</v>
      </c>
      <c r="O46" s="176"/>
      <c r="P46" s="176"/>
    </row>
    <row r="47" spans="1:16" x14ac:dyDescent="0.2">
      <c r="A47" s="176" t="s">
        <v>69</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71</v>
      </c>
      <c r="B49" s="176">
        <f>'実質公債費比率（分子）の構造'!K$45</f>
        <v>4699</v>
      </c>
      <c r="C49" s="176"/>
      <c r="D49" s="176"/>
      <c r="E49" s="176">
        <f>'実質公債費比率（分子）の構造'!L$45</f>
        <v>4739</v>
      </c>
      <c r="F49" s="176"/>
      <c r="G49" s="176"/>
      <c r="H49" s="176">
        <f>'実質公債費比率（分子）の構造'!M$45</f>
        <v>4645</v>
      </c>
      <c r="I49" s="176"/>
      <c r="J49" s="176"/>
      <c r="K49" s="176">
        <f>'実質公債費比率（分子）の構造'!N$45</f>
        <v>4334</v>
      </c>
      <c r="L49" s="176"/>
      <c r="M49" s="176"/>
      <c r="N49" s="176">
        <f>'実質公債費比率（分子）の構造'!O$45</f>
        <v>3885</v>
      </c>
      <c r="O49" s="176"/>
      <c r="P49" s="176"/>
    </row>
    <row r="50" spans="1:16" x14ac:dyDescent="0.2">
      <c r="A50" s="176" t="s">
        <v>72</v>
      </c>
      <c r="B50" s="176" t="e">
        <f>NA()</f>
        <v>#N/A</v>
      </c>
      <c r="C50" s="176">
        <f>IF(ISNUMBER('実質公債費比率（分子）の構造'!K$53),'実質公債費比率（分子）の構造'!K$53,NA())</f>
        <v>1445</v>
      </c>
      <c r="D50" s="176" t="e">
        <f>NA()</f>
        <v>#N/A</v>
      </c>
      <c r="E50" s="176" t="e">
        <f>NA()</f>
        <v>#N/A</v>
      </c>
      <c r="F50" s="176">
        <f>IF(ISNUMBER('実質公債費比率（分子）の構造'!L$53),'実質公債費比率（分子）の構造'!L$53,NA())</f>
        <v>1451</v>
      </c>
      <c r="G50" s="176" t="e">
        <f>NA()</f>
        <v>#N/A</v>
      </c>
      <c r="H50" s="176" t="e">
        <f>NA()</f>
        <v>#N/A</v>
      </c>
      <c r="I50" s="176">
        <f>IF(ISNUMBER('実質公債費比率（分子）の構造'!M$53),'実質公債費比率（分子）の構造'!M$53,NA())</f>
        <v>1388</v>
      </c>
      <c r="J50" s="176" t="e">
        <f>NA()</f>
        <v>#N/A</v>
      </c>
      <c r="K50" s="176" t="e">
        <f>NA()</f>
        <v>#N/A</v>
      </c>
      <c r="L50" s="176">
        <f>IF(ISNUMBER('実質公債費比率（分子）の構造'!N$53),'実質公債費比率（分子）の構造'!N$53,NA())</f>
        <v>1243</v>
      </c>
      <c r="M50" s="176" t="e">
        <f>NA()</f>
        <v>#N/A</v>
      </c>
      <c r="N50" s="176" t="e">
        <f>NA()</f>
        <v>#N/A</v>
      </c>
      <c r="O50" s="176">
        <f>IF(ISNUMBER('実質公債費比率（分子）の構造'!O$53),'実質公債費比率（分子）の構造'!O$53,NA())</f>
        <v>1243</v>
      </c>
      <c r="P50" s="176" t="e">
        <f>NA()</f>
        <v>#N/A</v>
      </c>
    </row>
    <row r="53" spans="1:16" x14ac:dyDescent="0.2">
      <c r="A53" s="144" t="s">
        <v>73</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2">
      <c r="A56" s="175" t="s">
        <v>44</v>
      </c>
      <c r="B56" s="175"/>
      <c r="C56" s="175"/>
      <c r="D56" s="175">
        <f>'将来負担比率（分子）の構造'!I$52</f>
        <v>25485</v>
      </c>
      <c r="E56" s="175"/>
      <c r="F56" s="175"/>
      <c r="G56" s="175">
        <f>'将来負担比率（分子）の構造'!J$52</f>
        <v>23397</v>
      </c>
      <c r="H56" s="175"/>
      <c r="I56" s="175"/>
      <c r="J56" s="175">
        <f>'将来負担比率（分子）の構造'!K$52</f>
        <v>20907</v>
      </c>
      <c r="K56" s="175"/>
      <c r="L56" s="175"/>
      <c r="M56" s="175">
        <f>'将来負担比率（分子）の構造'!L$52</f>
        <v>18617</v>
      </c>
      <c r="N56" s="175"/>
      <c r="O56" s="175"/>
      <c r="P56" s="175">
        <f>'将来負担比率（分子）の構造'!M$52</f>
        <v>17086</v>
      </c>
    </row>
    <row r="57" spans="1:16" x14ac:dyDescent="0.2">
      <c r="A57" s="175" t="s">
        <v>43</v>
      </c>
      <c r="B57" s="175"/>
      <c r="C57" s="175"/>
      <c r="D57" s="175">
        <f>'将来負担比率（分子）の構造'!I$51</f>
        <v>82</v>
      </c>
      <c r="E57" s="175"/>
      <c r="F57" s="175"/>
      <c r="G57" s="175">
        <f>'将来負担比率（分子）の構造'!J$51</f>
        <v>67</v>
      </c>
      <c r="H57" s="175"/>
      <c r="I57" s="175"/>
      <c r="J57" s="175">
        <f>'将来負担比率（分子）の構造'!K$51</f>
        <v>52</v>
      </c>
      <c r="K57" s="175"/>
      <c r="L57" s="175"/>
      <c r="M57" s="175">
        <f>'将来負担比率（分子）の構造'!L$51</f>
        <v>36</v>
      </c>
      <c r="N57" s="175"/>
      <c r="O57" s="175"/>
      <c r="P57" s="175">
        <f>'将来負担比率（分子）の構造'!M$51</f>
        <v>28</v>
      </c>
    </row>
    <row r="58" spans="1:16" x14ac:dyDescent="0.2">
      <c r="A58" s="175" t="s">
        <v>42</v>
      </c>
      <c r="B58" s="175"/>
      <c r="C58" s="175"/>
      <c r="D58" s="175">
        <f>'将来負担比率（分子）の構造'!I$50</f>
        <v>7335</v>
      </c>
      <c r="E58" s="175"/>
      <c r="F58" s="175"/>
      <c r="G58" s="175">
        <f>'将来負担比率（分子）の構造'!J$50</f>
        <v>6764</v>
      </c>
      <c r="H58" s="175"/>
      <c r="I58" s="175"/>
      <c r="J58" s="175">
        <f>'将来負担比率（分子）の構造'!K$50</f>
        <v>5950</v>
      </c>
      <c r="K58" s="175"/>
      <c r="L58" s="175"/>
      <c r="M58" s="175">
        <f>'将来負担比率（分子）の構造'!L$50</f>
        <v>6303</v>
      </c>
      <c r="N58" s="175"/>
      <c r="O58" s="175"/>
      <c r="P58" s="175">
        <f>'将来負担比率（分子）の構造'!M$50</f>
        <v>6358</v>
      </c>
    </row>
    <row r="59" spans="1:16" x14ac:dyDescent="0.2">
      <c r="A59" s="175" t="s">
        <v>40</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39</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37</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36</v>
      </c>
      <c r="B62" s="175">
        <f>'将来負担比率（分子）の構造'!I$45</f>
        <v>4373</v>
      </c>
      <c r="C62" s="175"/>
      <c r="D62" s="175"/>
      <c r="E62" s="175">
        <f>'将来負担比率（分子）の構造'!J$45</f>
        <v>4165</v>
      </c>
      <c r="F62" s="175"/>
      <c r="G62" s="175"/>
      <c r="H62" s="175">
        <f>'将来負担比率（分子）の構造'!K$45</f>
        <v>4128</v>
      </c>
      <c r="I62" s="175"/>
      <c r="J62" s="175"/>
      <c r="K62" s="175">
        <f>'将来負担比率（分子）の構造'!L$45</f>
        <v>4584</v>
      </c>
      <c r="L62" s="175"/>
      <c r="M62" s="175"/>
      <c r="N62" s="175">
        <f>'将来負担比率（分子）の構造'!M$45</f>
        <v>4472</v>
      </c>
      <c r="O62" s="175"/>
      <c r="P62" s="175"/>
    </row>
    <row r="63" spans="1:16" x14ac:dyDescent="0.2">
      <c r="A63" s="175" t="s">
        <v>35</v>
      </c>
      <c r="B63" s="175">
        <f>'将来負担比率（分子）の構造'!I$44</f>
        <v>727</v>
      </c>
      <c r="C63" s="175"/>
      <c r="D63" s="175"/>
      <c r="E63" s="175">
        <f>'将来負担比率（分子）の構造'!J$44</f>
        <v>504</v>
      </c>
      <c r="F63" s="175"/>
      <c r="G63" s="175"/>
      <c r="H63" s="175">
        <f>'将来負担比率（分子）の構造'!K$44</f>
        <v>338</v>
      </c>
      <c r="I63" s="175"/>
      <c r="J63" s="175"/>
      <c r="K63" s="175">
        <f>'将来負担比率（分子）の構造'!L$44</f>
        <v>199</v>
      </c>
      <c r="L63" s="175"/>
      <c r="M63" s="175"/>
      <c r="N63" s="175">
        <f>'将来負担比率（分子）の構造'!M$44</f>
        <v>16</v>
      </c>
      <c r="O63" s="175"/>
      <c r="P63" s="175"/>
    </row>
    <row r="64" spans="1:16" x14ac:dyDescent="0.2">
      <c r="A64" s="175" t="s">
        <v>34</v>
      </c>
      <c r="B64" s="175">
        <f>'将来負担比率（分子）の構造'!I$43</f>
        <v>3220</v>
      </c>
      <c r="C64" s="175"/>
      <c r="D64" s="175"/>
      <c r="E64" s="175">
        <f>'将来負担比率（分子）の構造'!J$43</f>
        <v>2991</v>
      </c>
      <c r="F64" s="175"/>
      <c r="G64" s="175"/>
      <c r="H64" s="175">
        <f>'将来負担比率（分子）の構造'!K$43</f>
        <v>2722</v>
      </c>
      <c r="I64" s="175"/>
      <c r="J64" s="175"/>
      <c r="K64" s="175">
        <f>'将来負担比率（分子）の構造'!L$43</f>
        <v>2341</v>
      </c>
      <c r="L64" s="175"/>
      <c r="M64" s="175"/>
      <c r="N64" s="175">
        <f>'将来負担比率（分子）の構造'!M$43</f>
        <v>1968</v>
      </c>
      <c r="O64" s="175"/>
      <c r="P64" s="175"/>
    </row>
    <row r="65" spans="1:16" x14ac:dyDescent="0.2">
      <c r="A65" s="175" t="s">
        <v>33</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32</v>
      </c>
      <c r="B66" s="175">
        <f>'将来負担比率（分子）の構造'!I$41</f>
        <v>30017</v>
      </c>
      <c r="C66" s="175"/>
      <c r="D66" s="175"/>
      <c r="E66" s="175">
        <f>'将来負担比率（分子）の構造'!J$41</f>
        <v>27727</v>
      </c>
      <c r="F66" s="175"/>
      <c r="G66" s="175"/>
      <c r="H66" s="175">
        <f>'将来負担比率（分子）の構造'!K$41</f>
        <v>24586</v>
      </c>
      <c r="I66" s="175"/>
      <c r="J66" s="175"/>
      <c r="K66" s="175">
        <f>'将来負担比率（分子）の構造'!L$41</f>
        <v>21868</v>
      </c>
      <c r="L66" s="175"/>
      <c r="M66" s="175"/>
      <c r="N66" s="175">
        <f>'将来負担比率（分子）の構造'!M$41</f>
        <v>20243</v>
      </c>
      <c r="O66" s="175"/>
      <c r="P66" s="175"/>
    </row>
    <row r="67" spans="1:16" x14ac:dyDescent="0.2">
      <c r="A67" s="175" t="s">
        <v>76</v>
      </c>
      <c r="B67" s="175" t="e">
        <f>NA()</f>
        <v>#N/A</v>
      </c>
      <c r="C67" s="175">
        <f>IF(ISNUMBER('将来負担比率（分子）の構造'!I$53), IF('将来負担比率（分子）の構造'!I$53 &lt; 0, 0, '将来負担比率（分子）の構造'!I$53), NA())</f>
        <v>5435</v>
      </c>
      <c r="D67" s="175" t="e">
        <f>NA()</f>
        <v>#N/A</v>
      </c>
      <c r="E67" s="175" t="e">
        <f>NA()</f>
        <v>#N/A</v>
      </c>
      <c r="F67" s="175">
        <f>IF(ISNUMBER('将来負担比率（分子）の構造'!J$53), IF('将来負担比率（分子）の構造'!J$53 &lt; 0, 0, '将来負担比率（分子）の構造'!J$53), NA())</f>
        <v>5159</v>
      </c>
      <c r="G67" s="175" t="e">
        <f>NA()</f>
        <v>#N/A</v>
      </c>
      <c r="H67" s="175" t="e">
        <f>NA()</f>
        <v>#N/A</v>
      </c>
      <c r="I67" s="175">
        <f>IF(ISNUMBER('将来負担比率（分子）の構造'!K$53), IF('将来負担比率（分子）の構造'!K$53 &lt; 0, 0, '将来負担比率（分子）の構造'!K$53), NA())</f>
        <v>4864</v>
      </c>
      <c r="J67" s="175" t="e">
        <f>NA()</f>
        <v>#N/A</v>
      </c>
      <c r="K67" s="175" t="e">
        <f>NA()</f>
        <v>#N/A</v>
      </c>
      <c r="L67" s="175">
        <f>IF(ISNUMBER('将来負担比率（分子）の構造'!L$53), IF('将来負担比率（分子）の構造'!L$53 &lt; 0, 0, '将来負担比率（分子）の構造'!L$53), NA())</f>
        <v>4036</v>
      </c>
      <c r="M67" s="175" t="e">
        <f>NA()</f>
        <v>#N/A</v>
      </c>
      <c r="N67" s="175" t="e">
        <f>NA()</f>
        <v>#N/A</v>
      </c>
      <c r="O67" s="175">
        <f>IF(ISNUMBER('将来負担比率（分子）の構造'!M$53), IF('将来負担比率（分子）の構造'!M$53 &lt; 0, 0, '将来負担比率（分子）の構造'!M$53), NA())</f>
        <v>3227</v>
      </c>
      <c r="P67" s="175" t="e">
        <f>NA()</f>
        <v>#N/A</v>
      </c>
    </row>
    <row r="70" spans="1:16" x14ac:dyDescent="0.2">
      <c r="A70" s="177" t="s">
        <v>77</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78</v>
      </c>
      <c r="B72" s="179">
        <f>基金残高に係る経年分析!F55</f>
        <v>2944</v>
      </c>
      <c r="C72" s="179">
        <f>基金残高に係る経年分析!G55</f>
        <v>3011</v>
      </c>
      <c r="D72" s="179">
        <f>基金残高に係る経年分析!H55</f>
        <v>2851</v>
      </c>
    </row>
    <row r="73" spans="1:16" x14ac:dyDescent="0.2">
      <c r="A73" s="178" t="s">
        <v>79</v>
      </c>
      <c r="B73" s="179">
        <f>基金残高に係る経年分析!F56</f>
        <v>157</v>
      </c>
      <c r="C73" s="179">
        <f>基金残高に係る経年分析!G56</f>
        <v>55</v>
      </c>
      <c r="D73" s="179">
        <f>基金残高に係る経年分析!H56</f>
        <v>52</v>
      </c>
    </row>
    <row r="74" spans="1:16" x14ac:dyDescent="0.2">
      <c r="A74" s="178" t="s">
        <v>80</v>
      </c>
      <c r="B74" s="179">
        <f>基金残高に係る経年分析!F57</f>
        <v>4344</v>
      </c>
      <c r="C74" s="179">
        <f>基金残高に係る経年分析!G57</f>
        <v>4381</v>
      </c>
      <c r="D74" s="179">
        <f>基金残高に係る経年分析!H57</f>
        <v>4227</v>
      </c>
    </row>
  </sheetData>
  <sheetProtection algorithmName="SHA-512" hashValue="NsdDqxfMGUJJfWW5iiOjmoQ+C7dAJgPPbSulCH0xPDhpjTiqhPFXdrz/mcgWvYw4ckHuNkIff/3spWXs7UBurg==" saltValue="SogFAjt1Ocs8QEn3S3jAn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下村　晴紀</dc:creator>
  <cp:lastModifiedBy>下村　晴紀</cp:lastModifiedBy>
  <dcterms:created xsi:type="dcterms:W3CDTF">2026-09-16T23:56:43Z</dcterms:created>
  <dcterms:modified xsi:type="dcterms:W3CDTF">2026-09-16T23:56:43Z</dcterms:modified>
</cp:coreProperties>
</file>